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29 сесія\проекти 29\29 сесія\2. фінансові питання\4. бюджет 2017\"/>
    </mc:Choice>
  </mc:AlternateContent>
  <bookViews>
    <workbookView xWindow="0" yWindow="0" windowWidth="20490" windowHeight="7620"/>
  </bookViews>
  <sheets>
    <sheet name="Лист1" sheetId="1" r:id="rId1"/>
  </sheets>
  <definedNames>
    <definedName name="_xlnm.Print_Titles" localSheetId="0">Лист1!$9:$9</definedName>
    <definedName name="_xlnm.Print_Area" localSheetId="0">Лист1!$A$1:$H$187</definedName>
  </definedNames>
  <calcPr calcId="162913" fullCalcOnLoad="1"/>
</workbook>
</file>

<file path=xl/calcChain.xml><?xml version="1.0" encoding="utf-8"?>
<calcChain xmlns="http://schemas.openxmlformats.org/spreadsheetml/2006/main">
  <c r="H117" i="1" l="1"/>
  <c r="H122" i="1"/>
  <c r="H115" i="1"/>
  <c r="H111" i="1"/>
  <c r="H110" i="1" s="1"/>
  <c r="H113" i="1"/>
  <c r="G110" i="1"/>
  <c r="F110" i="1"/>
  <c r="H13" i="1"/>
  <c r="H12" i="1" s="1"/>
  <c r="H10" i="1" s="1"/>
  <c r="H14" i="1"/>
  <c r="H19" i="1"/>
  <c r="H18" i="1"/>
  <c r="H20" i="1"/>
  <c r="H21" i="1"/>
  <c r="H31" i="1"/>
  <c r="H33" i="1"/>
  <c r="H40" i="1"/>
  <c r="H41" i="1"/>
  <c r="H42" i="1"/>
  <c r="H43" i="1"/>
  <c r="H47" i="1"/>
  <c r="H49" i="1"/>
  <c r="H50" i="1"/>
  <c r="H53" i="1"/>
  <c r="H54" i="1"/>
  <c r="H55" i="1"/>
  <c r="H52" i="1"/>
  <c r="H67" i="1"/>
  <c r="H66" i="1" s="1"/>
  <c r="H63" i="1" s="1"/>
  <c r="H68" i="1"/>
  <c r="H69" i="1"/>
  <c r="H70" i="1"/>
  <c r="H71" i="1"/>
  <c r="H72" i="1"/>
  <c r="H73" i="1"/>
  <c r="H74" i="1"/>
  <c r="H84" i="1"/>
  <c r="H83" i="1"/>
  <c r="H86" i="1"/>
  <c r="H85" i="1" s="1"/>
  <c r="H87" i="1"/>
  <c r="H89" i="1"/>
  <c r="H88" i="1" s="1"/>
  <c r="H91" i="1"/>
  <c r="H90" i="1" s="1"/>
  <c r="H92" i="1"/>
  <c r="H94" i="1"/>
  <c r="H93" i="1" s="1"/>
  <c r="H95" i="1"/>
  <c r="H96" i="1"/>
  <c r="H97" i="1"/>
  <c r="H98" i="1"/>
  <c r="H99" i="1"/>
  <c r="H100" i="1"/>
  <c r="H101" i="1"/>
  <c r="H102" i="1"/>
  <c r="H103" i="1"/>
  <c r="H105" i="1"/>
  <c r="H104" i="1" s="1"/>
  <c r="H106" i="1"/>
  <c r="H108" i="1"/>
  <c r="H109" i="1"/>
  <c r="H107" i="1" s="1"/>
  <c r="H112" i="1"/>
  <c r="H114" i="1"/>
  <c r="H116" i="1"/>
  <c r="H118" i="1"/>
  <c r="H119" i="1"/>
  <c r="H120" i="1"/>
  <c r="H121" i="1"/>
  <c r="H123" i="1"/>
  <c r="F124" i="1"/>
  <c r="G124" i="1"/>
  <c r="H124" i="1"/>
  <c r="H134" i="1"/>
  <c r="H135" i="1"/>
  <c r="H136" i="1"/>
  <c r="H137" i="1"/>
  <c r="H133" i="1" s="1"/>
  <c r="H139" i="1"/>
  <c r="H140" i="1"/>
  <c r="H141" i="1"/>
  <c r="H142" i="1"/>
  <c r="H143" i="1"/>
  <c r="H144" i="1"/>
  <c r="H145" i="1"/>
  <c r="H147" i="1"/>
  <c r="H146" i="1" s="1"/>
  <c r="H138" i="1" s="1"/>
  <c r="H148" i="1"/>
  <c r="H149" i="1"/>
  <c r="H150" i="1"/>
  <c r="H151" i="1"/>
  <c r="H152" i="1"/>
  <c r="H58" i="1"/>
  <c r="H57" i="1" s="1"/>
  <c r="H56" i="1" s="1"/>
  <c r="H59" i="1"/>
  <c r="H61" i="1"/>
  <c r="H60" i="1" s="1"/>
  <c r="H62" i="1"/>
  <c r="G12" i="1"/>
  <c r="G10" i="1" s="1"/>
  <c r="G153" i="1" s="1"/>
  <c r="G18" i="1"/>
  <c r="G52" i="1"/>
  <c r="G66" i="1"/>
  <c r="G63" i="1" s="1"/>
  <c r="G83" i="1"/>
  <c r="G85" i="1"/>
  <c r="G88" i="1"/>
  <c r="G90" i="1"/>
  <c r="G93" i="1"/>
  <c r="G82" i="1"/>
  <c r="G107" i="1"/>
  <c r="G104" i="1" s="1"/>
  <c r="G133" i="1"/>
  <c r="G146" i="1"/>
  <c r="G138" i="1"/>
  <c r="G57" i="1"/>
  <c r="G60" i="1"/>
  <c r="G56" i="1"/>
  <c r="F12" i="1"/>
  <c r="F18" i="1"/>
  <c r="F10" i="1"/>
  <c r="F52" i="1"/>
  <c r="F66" i="1"/>
  <c r="F63" i="1" s="1"/>
  <c r="F83" i="1"/>
  <c r="F85" i="1"/>
  <c r="F88" i="1"/>
  <c r="F90" i="1"/>
  <c r="F93" i="1"/>
  <c r="F82" i="1"/>
  <c r="F107" i="1"/>
  <c r="F104" i="1" s="1"/>
  <c r="F133" i="1"/>
  <c r="F146" i="1"/>
  <c r="F138" i="1"/>
  <c r="F57" i="1"/>
  <c r="F60" i="1"/>
  <c r="F56" i="1"/>
  <c r="H132" i="1"/>
  <c r="H131" i="1"/>
  <c r="H130" i="1"/>
  <c r="H129" i="1"/>
  <c r="H128" i="1"/>
  <c r="H127" i="1"/>
  <c r="H126" i="1"/>
  <c r="H79" i="1"/>
  <c r="H77" i="1"/>
  <c r="H65" i="1"/>
  <c r="H64" i="1"/>
  <c r="H51" i="1"/>
  <c r="H48" i="1"/>
  <c r="H46" i="1"/>
  <c r="H45" i="1"/>
  <c r="H44" i="1"/>
  <c r="H39" i="1"/>
  <c r="H38" i="1"/>
  <c r="H36" i="1"/>
  <c r="H35" i="1"/>
  <c r="H34" i="1"/>
  <c r="H32" i="1"/>
  <c r="H28" i="1"/>
  <c r="H27" i="1"/>
  <c r="H26" i="1"/>
  <c r="H25" i="1"/>
  <c r="H24" i="1"/>
  <c r="H23" i="1"/>
  <c r="H22" i="1"/>
  <c r="H17" i="1"/>
  <c r="H16" i="1"/>
  <c r="H15" i="1"/>
  <c r="G15" i="1"/>
  <c r="F15" i="1"/>
  <c r="F153" i="1" l="1"/>
  <c r="H82" i="1"/>
  <c r="H153" i="1" s="1"/>
</calcChain>
</file>

<file path=xl/sharedStrings.xml><?xml version="1.0" encoding="utf-8"?>
<sst xmlns="http://schemas.openxmlformats.org/spreadsheetml/2006/main" count="542" uniqueCount="332">
  <si>
    <t>Додаток 7</t>
  </si>
  <si>
    <t>Мелітопольської міської ради</t>
  </si>
  <si>
    <t>від __________ №______</t>
  </si>
  <si>
    <t>(грн.)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</si>
  <si>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</si>
  <si>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</si>
  <si>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місцевої (регіональної) програми</t>
  </si>
  <si>
    <t>Загальний фонд</t>
  </si>
  <si>
    <t>Спеціальний фонд</t>
  </si>
  <si>
    <t>Разом загальний та спеціальний фонди</t>
  </si>
  <si>
    <t>Виконавчий комітет Мелітопольської міської ради Запорізької області</t>
  </si>
  <si>
    <t>1090</t>
  </si>
  <si>
    <t>Інші видатки на соціальний захист населення </t>
  </si>
  <si>
    <t>1030</t>
  </si>
  <si>
    <t>120100</t>
  </si>
  <si>
    <t>0830</t>
  </si>
  <si>
    <t>160101</t>
  </si>
  <si>
    <t>0421</t>
  </si>
  <si>
    <t>Землеустрій</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</si>
  <si>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</si>
  <si>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</si>
  <si>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органів влади Автономної Республіки Крим та органів місцевого самоврядування у статутні фонди суб'єктів підприємницької діяльності</t>
  </si>
  <si>
    <t>200200</t>
  </si>
  <si>
    <t>Охорона і раціональне використання земель</t>
  </si>
  <si>
    <t>0470</t>
  </si>
  <si>
    <t>0490</t>
  </si>
  <si>
    <t>0511</t>
  </si>
  <si>
    <t xml:space="preserve">Охорона і раціональне використання земель </t>
  </si>
  <si>
    <t>200600</t>
  </si>
  <si>
    <t>0520</t>
  </si>
  <si>
    <t>Збереження природно-заповідного фонду</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</si>
  <si>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</si>
  <si>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</si>
  <si>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</si>
  <si>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</si>
  <si>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</si>
  <si>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210106</t>
  </si>
  <si>
    <t>0222</t>
  </si>
  <si>
    <t>Міська програма "Захист населення і територій від надзвичайних ситуацій техногенного та природного характеру на 2014 - 2017 роки" від 05.03.2015 №4/30</t>
  </si>
  <si>
    <t>Охорона та раціональне використання природних ресурсів</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</si>
  <si>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</si>
  <si>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</si>
  <si>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</si>
  <si>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</si>
  <si>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</si>
  <si>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</si>
  <si>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</si>
  <si>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</si>
  <si>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</si>
  <si>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</si>
  <si>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</si>
  <si>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</si>
  <si>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</si>
  <si>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0740</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</si>
  <si>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</si>
  <si>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</si>
  <si>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</si>
  <si>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Програми і заходи центрів соціальних служб для сім'ї дітей та молоді</t>
  </si>
  <si>
    <t>1010</t>
  </si>
  <si>
    <t>Міська програма "Організація і проведення громадських робіт на 2015-2017 роки" від 23.12.2014 №2/6</t>
  </si>
  <si>
    <t>Управління житлово-комунального господарства Мелітопольської міської ради Запорізької області</t>
  </si>
  <si>
    <t>0610</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</si>
  <si>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</si>
  <si>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</si>
  <si>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</si>
  <si>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</si>
  <si>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</si>
  <si>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</si>
  <si>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Міська програма "Поповнення статутного капіталу КП 'Комунальна власність" ММР ЗО" на 2015 рік від 29.05.2015 №5/28</t>
  </si>
  <si>
    <t>Відділ культури Мелітопольсьої міської ради Запорізької області</t>
  </si>
  <si>
    <t>0829</t>
  </si>
  <si>
    <t>Інші культурно-освітні заклади та заходи </t>
  </si>
  <si>
    <t>Відділ капітального будівництва Мелітопольської міської ради Запорізької області</t>
  </si>
  <si>
    <t>0111</t>
  </si>
  <si>
    <t>0910</t>
  </si>
  <si>
    <t>0921</t>
  </si>
  <si>
    <t>0960</t>
  </si>
  <si>
    <t>0990</t>
  </si>
  <si>
    <t>0731</t>
  </si>
  <si>
    <t>0824</t>
  </si>
  <si>
    <t>0828</t>
  </si>
  <si>
    <t>0810</t>
  </si>
  <si>
    <t>РАЗОМ ВИДАТКІВ</t>
  </si>
  <si>
    <t>Я.В.Чабан</t>
  </si>
  <si>
    <t>С.А. Мінько</t>
  </si>
  <si>
    <t xml:space="preserve">Заходи у сфері захисту населення і територій від надзвичайних ситуацій техногенного та природного характеру </t>
  </si>
  <si>
    <t>0411</t>
  </si>
  <si>
    <t xml:space="preserve">Начальник фінансового управління Мелітопольської міської ради </t>
  </si>
  <si>
    <t>Міська програма "Заходи, спрямовані на збереження природно-заповідного фонду"  від 25.12.2015р. №1/55</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</si>
  <si>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</si>
  <si>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</si>
  <si>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</si>
  <si>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до рішення ___ сесії</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</si>
  <si>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</si>
  <si>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</si>
  <si>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</si>
  <si>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</si>
  <si>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</si>
  <si>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"Заходи з землеустрою та охорони земель у м.Мелітополі Запорізької області" від 25.12.2015 № 1/54</t>
  </si>
  <si>
    <t>0726</t>
  </si>
  <si>
    <t>"Про міський бюджет  на 2016 рік"</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</si>
  <si>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</si>
  <si>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</si>
  <si>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</si>
  <si>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</si>
  <si>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Мелітопольський міський голова</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</si>
  <si>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</si>
  <si>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Міська програма 'Фінансова підтримка комунального підприємства 'Мелітопольський асфальтобетонний завод' Мелітопольської міської ради Запорізької області"   від25.12.2015р.  №1/51</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</si>
  <si>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</si>
  <si>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</si>
  <si>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</si>
  <si>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Перелік місцевих (регіональних) програм, які фінансуватимуться за рахунок коштів
бюджету м. Мелітополя  у 2017 році</t>
  </si>
  <si>
    <t xml:space="preserve">Міська програма "Поповнення статутного капіталу КП 'Телерадіокомпанія 'Мелітополь" Мелітопольської міської ради Запорізької області"  від               № </t>
  </si>
  <si>
    <t>Міська програма 'Погашення заборгованости комунального підприємства " Чистота - 2" від       №</t>
  </si>
  <si>
    <t>Міська програма "Технічне забезпечення діяльності депутатів" від         №</t>
  </si>
  <si>
    <t>Міська програма "Реалізація громадського бюджету (бюджету участі, партиципаторного бюджету) у місті Мелітополі на 2016-2019 роки"    від 30.09.2016 № 5/17</t>
  </si>
  <si>
    <t xml:space="preserve"> Міська програма "Соціальне замовлення КП "Телерадіокомпанія Мелітополь" Мелітопольської міської ради Запорізької області    від          №</t>
  </si>
  <si>
    <t>Міська програма "Програма тарифної компенсації на 2016-2017 роки" від 14.11.2016 №1</t>
  </si>
  <si>
    <r>
      <t>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t>
    </r>
    <r>
      <rPr>
        <i/>
        <sz val="14"/>
        <color indexed="8"/>
        <rFont val="Arial Cyr"/>
        <family val="1"/>
        <charset val="1"/>
      </rPr>
      <t xml:space="preserve">"  від 30.07.2015 № 5/6 </t>
    </r>
  </si>
  <si>
    <t>1050</t>
  </si>
  <si>
    <t>Код типової програмної класифікації видатків та кредитування місцевого бюджету</t>
  </si>
  <si>
    <t>0300000</t>
  </si>
  <si>
    <t>Найменування головного розпорядника, відповідального виконавця, бюджетної програми або напряму видатків
згідно з типовою відомчою/типовою програмною/тимчасовою класифікацією видатків та кредитування місцевого бюджету</t>
  </si>
  <si>
    <t>0310000</t>
  </si>
  <si>
    <t>0313202</t>
  </si>
  <si>
    <t>0313200</t>
  </si>
  <si>
    <t>Соціальний захист ветеранів війни та праці</t>
  </si>
  <si>
    <t>Фінансова підтримка громадських організацій інвалідів і ветеранів</t>
  </si>
  <si>
    <t>0317210</t>
  </si>
  <si>
    <t>Підтримка засобів масової інформації</t>
  </si>
  <si>
    <t>0317211</t>
  </si>
  <si>
    <t xml:space="preserve">Сприяння діяльності телебачення і радіомовлення </t>
  </si>
  <si>
    <t>Будівництво та придбання житла для окремих категорій населення</t>
  </si>
  <si>
    <t>0317410</t>
  </si>
  <si>
    <t>0317450</t>
  </si>
  <si>
    <t>0317470</t>
  </si>
  <si>
    <t>0317810</t>
  </si>
  <si>
    <t>0317612</t>
  </si>
  <si>
    <t>0319110</t>
  </si>
  <si>
    <t>0319180</t>
  </si>
  <si>
    <t>0318021</t>
  </si>
  <si>
    <t>0318080</t>
  </si>
  <si>
    <t>0318090</t>
  </si>
  <si>
    <t>0318600</t>
  </si>
  <si>
    <t>1011220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</si>
  <si>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</si>
  <si>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</si>
  <si>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</si>
  <si>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</si>
  <si>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</si>
  <si>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1400000</t>
  </si>
  <si>
    <t>Програма і централізовані заходи з імунопрофілактики</t>
  </si>
  <si>
    <t>Інші заходи в галузі охорони здоров"я</t>
  </si>
  <si>
    <t>1500000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</si>
  <si>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</si>
  <si>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</si>
  <si>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1513240</t>
  </si>
  <si>
    <t>Організація та проведення громадських робіт</t>
  </si>
  <si>
    <t>4000000</t>
  </si>
  <si>
    <t>Забезпечення надійного та безперебійного функціонування житлово-експлуатаційного господарства</t>
  </si>
  <si>
    <t>4016010</t>
  </si>
  <si>
    <t>4016021</t>
  </si>
  <si>
    <t xml:space="preserve">Капiтальний ремонт житлового фонду </t>
  </si>
  <si>
    <t>4016060</t>
  </si>
  <si>
    <t>4016650</t>
  </si>
  <si>
    <t>Утримання та розвиток інфраструктури доріг</t>
  </si>
  <si>
    <t>Заходи з енергозбереження</t>
  </si>
  <si>
    <t>4018600</t>
  </si>
  <si>
    <t>4500000</t>
  </si>
  <si>
    <t>Проведення заходів із землеустрою</t>
  </si>
  <si>
    <t>4518600</t>
  </si>
  <si>
    <t>2400000</t>
  </si>
  <si>
    <t>2414200</t>
  </si>
  <si>
    <t>Реалізація заходів щодо інвестиційного розвитку території</t>
  </si>
  <si>
    <t>4716310</t>
  </si>
  <si>
    <t>4710180</t>
  </si>
  <si>
    <t>4711010</t>
  </si>
  <si>
    <t>4711020</t>
  </si>
  <si>
    <t>4711090</t>
  </si>
  <si>
    <t>4712020</t>
  </si>
  <si>
    <t>4712180</t>
  </si>
  <si>
    <t>4716051</t>
  </si>
  <si>
    <t>4716060</t>
  </si>
  <si>
    <t>4714070</t>
  </si>
  <si>
    <t>4714090</t>
  </si>
  <si>
    <t>4714100</t>
  </si>
  <si>
    <t>4716650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</si>
  <si>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</si>
  <si>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4016130</t>
  </si>
  <si>
    <t>4700000</t>
  </si>
  <si>
    <t>3202</t>
  </si>
  <si>
    <t>7410</t>
  </si>
  <si>
    <t>7450</t>
  </si>
  <si>
    <t>7810</t>
  </si>
  <si>
    <t>9110</t>
  </si>
  <si>
    <t>8600</t>
  </si>
  <si>
    <t>1220</t>
  </si>
  <si>
    <t>3140</t>
  </si>
  <si>
    <t>5011</t>
  </si>
  <si>
    <t>2220</t>
  </si>
  <si>
    <t>2211</t>
  </si>
  <si>
    <t>3400</t>
  </si>
  <si>
    <t>3201</t>
  </si>
  <si>
    <t>3132</t>
  </si>
  <si>
    <t>3500</t>
  </si>
  <si>
    <t>3240</t>
  </si>
  <si>
    <t>6010</t>
  </si>
  <si>
    <t>6021</t>
  </si>
  <si>
    <t>6130</t>
  </si>
  <si>
    <t>6060</t>
  </si>
  <si>
    <t>7470</t>
  </si>
  <si>
    <t>7310</t>
  </si>
  <si>
    <t>4200</t>
  </si>
  <si>
    <t>6310</t>
  </si>
  <si>
    <t>0180</t>
  </si>
  <si>
    <t>1020</t>
  </si>
  <si>
    <t>2020</t>
  </si>
  <si>
    <t>2180</t>
  </si>
  <si>
    <t>6051</t>
  </si>
  <si>
    <t>4070</t>
  </si>
  <si>
    <t>4090</t>
  </si>
  <si>
    <t>4100</t>
  </si>
  <si>
    <t>Міська програма "Обдарована дитина" від  08.12.2016           № 2/1</t>
  </si>
  <si>
    <t>Міська програма "Медикаментозне забезпечення дітей-інвалідів" від 08.12.2016 № 2/6</t>
  </si>
  <si>
    <t>Міська програма "Капітальні вкладення"  від 19.12.2016   № 2/47</t>
  </si>
  <si>
    <t>Міська програма "Вуличні комітети"   від 08.12.2016 № 2/23</t>
  </si>
  <si>
    <t>Міська програма "Затвердження комплексних заходів щодо оформлення правовстановлюючих документів на земельні ділянки та об'єкти нерухомого майна на території військового містечка № 3 у м. Мелітополі"      від 08.12.2016 № 2/25</t>
  </si>
  <si>
    <t>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від 08.12.2016 № 2/26</t>
  </si>
  <si>
    <t>Міська програма "Фінансова підтримка громадських організацій інвалідів і ветеранів України у місті Мелітополі" від 08.12.2016 №  2/28</t>
  </si>
  <si>
    <t>Міська програма "Реалізація культурно-масових заходів"          від  19.12.2016 № 2/49</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</si>
  <si>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</si>
  <si>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"Фінансова підтримка громадської організації Мелітопольського міського товариства інвалідів Запорізького обласного об'єднання " Союз організацій інвалідів України" від 08.12.2016 №2/30</t>
  </si>
  <si>
    <t>Міська програма "Заходи щодо інвестиційної привабливості міста Мелітополя"    від  16.12.2016  № 2/42</t>
  </si>
  <si>
    <t>Міська програма "Реалізація заходів молодіжної політики"          від  14.12.2016  №2/31</t>
  </si>
  <si>
    <r>
      <t>Міська програма "Розвиток та популяризація фізичної культури та спорту"</t>
    </r>
    <r>
      <rPr>
        <i/>
        <sz val="14"/>
        <rFont val="Times New Roman"/>
        <family val="1"/>
        <charset val="204"/>
      </rPr>
      <t xml:space="preserve"> від 14.12.2016  №2/32</t>
    </r>
  </si>
  <si>
    <t>Міська програма "Фінансова підтримка громадських організацій на реалізацію соціально-культурних проектів у місті Мелітополі"   від 16.12.2016 №2/43</t>
  </si>
  <si>
    <t>Міська програма "Членські внески"  від 16.12.2016 № 2/44</t>
  </si>
  <si>
    <t>Міська програма "Заходи, спрямовані на охорону та раціональне використання природних ресурсів" від 19.12.2016  №2/62</t>
  </si>
  <si>
    <t>Міська програма "Поповнення статутного капіталу КП "Ритуальна служба "Ритуал" ММР ЗО"  від 19.12.2016 №2/53</t>
  </si>
  <si>
    <t>Міська програма "Утримання та благоустрій міських кладовищ"  від 19.12.2016 №2/54</t>
  </si>
  <si>
    <t>Міська програма "Обслуговування мереж зовнішнього освітлення міста"  від  19.12.2016  №2/55</t>
  </si>
  <si>
    <t>Міська програма "Утримання та благоустрій території Мелітопольського міського парку культури  і відпочінку ім. Горького" від  20.12.2016  №2/63</t>
  </si>
  <si>
    <t>Міська програма "Експлуатаційне утримання вулично-дорожньої мережі"  від 19.12.2016  №2/56</t>
  </si>
  <si>
    <t>Міська програма "Санітарне очищення"  від  19.12.2016 №2/57</t>
  </si>
  <si>
    <t>Міська програма "Придбання лічильників" від 19.12.2016 №2/58</t>
  </si>
  <si>
    <t>Міська програма "Благоустрій міста "  від 20.12.2016 №2/65</t>
  </si>
  <si>
    <t>Міська програма "Дитячі та спортивні майданчики м.Мелітополя" від  20.12.2016  №2/66</t>
  </si>
  <si>
    <t>Міська програма "Капітальний ремонт житлового фонду"  від  20.12.2016 №2/67</t>
  </si>
  <si>
    <t>Міська програма "Капітальний ремонт внутрішньоквартальних проїзних доріг" від 20.12.2016   №2/68</t>
  </si>
  <si>
    <t>Міська програма "Капітальний ремонт ліфтів"  від  20.12.2016  №2/69</t>
  </si>
  <si>
    <t>Міська програма "Ремонт об"єктів вулично-дорожньої мережі міста"  від  20.12.2016 №2/64</t>
  </si>
  <si>
    <t>Міська програма "Капітальний ремонт будівлі КП "Мелітопольське міське бюро техничної інвентаризації" ММР ЗО від 14.12.2016 № 2/33</t>
  </si>
  <si>
    <t>Міська програма "Розвиток позашкільної освіти" від 08.12.2016   № 2/2</t>
  </si>
  <si>
    <t>Міська програма "Нефрологія" від 08.12.2016 № 2/8</t>
  </si>
  <si>
    <t>Міська програма "Малятко" від 08.12.2016 № 2/4</t>
  </si>
  <si>
    <t>Міська програма"Медична допомога мешканцям прилеглих сільських районів" від 08.12.2016р. № 2/11</t>
  </si>
  <si>
    <t>Міська програма"Фенілкетонурія" від 08.12.2016 № 2/9</t>
  </si>
  <si>
    <t>Міська програма "Імунопрофілактика та туберкулінодіагностіка населення міста" від 08.12.2016 № 2/10</t>
  </si>
  <si>
    <t>Міська програма "Медична реабілітація інвалідів" від  08.12.2016 № 2/7</t>
  </si>
  <si>
    <t>Міська програма "Надання  допомоги на поховання  деяких  категорій  осіб виконавцю  волевиявлення або особі, яка зобов"язалася поховати померлого"  від 08.12.2016 № 2/16</t>
  </si>
  <si>
    <t>Міська програма "Милосердя"   від 08.12.2016 № 2/13</t>
  </si>
  <si>
    <t>Міська програма "Пандус" від 08.12.2016 № 2/21</t>
  </si>
  <si>
    <t>Міська програма ''Компенсаційні виплати та відшкодування витрат за надані пільги окремим категоріям громадян"              від 08.12.2016 № 2/20</t>
  </si>
  <si>
    <t>Міська програма ''Поховання невідомих та безрідних" від 08.12.2016 № 2/12</t>
  </si>
  <si>
    <t>Міська програма "Соціальна підтримка Почесних громадян міста Мелітополя"  від 08.12.2016 № 2/22</t>
  </si>
  <si>
    <t>Міська програма "Допомога переселенцям"  від 08.12.2016 № 2/14</t>
  </si>
  <si>
    <t>Міська програма "Пільгове зубопротезування" від 08.12.2016  № 2/15</t>
  </si>
  <si>
    <t>Міська  програма ''Заходи щодо соціальної підтримки сімей, дітей та молоді, які перебувають у складних життєвих обставинах"'        від 08.12.2016 №   2/29</t>
  </si>
  <si>
    <t>Міська програма " Реалізація заходів  соціальної політики щодо сім’ї та дітей" від  08.12.2016 № 2/19</t>
  </si>
  <si>
    <t>Міська програма "Оздоровлення дітей, які потребують особливої соціальної уваги та підтримки" від 08.12.2016  № 2/18</t>
  </si>
  <si>
    <t>Міська програма "Соціальний захист непрацездатних громадян та найбільш вразливих верств населення, що потребують невідкладної допомоги"   від 08.12.2016  № 2/17</t>
  </si>
  <si>
    <t>Міська програма "Розвиток діяльності національно-культурних товариств м.Мелітополя" від  19.12.2016 №2/50</t>
  </si>
  <si>
    <t>Міська програма "Розвиток галузі культури м. Мелітополя"       від  19.12.2016  №2/52</t>
  </si>
  <si>
    <t>Міська програма " Збереження і використання культурної спадщини та розвитку туристичної галузі міста Мелітополя" від 19.12.2016 № 2/51</t>
  </si>
  <si>
    <t>Міська програма "Капітальні видатки"від 19.12.2016 № 2/46</t>
  </si>
  <si>
    <t>Міська програма "Будівництво та реконструкція скверів" від 19.12.2016 № 2/45</t>
  </si>
  <si>
    <t>Міська програма "Реконструкція дорожного покриття" від 19.12.2016 № 2/48</t>
  </si>
  <si>
    <t>Міська програма "Реабілітаційна допомога"  від 15.12.2016  № 2/39</t>
  </si>
  <si>
    <t>0316324</t>
  </si>
  <si>
    <t>6324</t>
  </si>
  <si>
    <t>3160</t>
  </si>
  <si>
    <t>5012</t>
  </si>
  <si>
    <t>Проведення навчально-тренувальних зборів і змагань з неолімпійських видів спорту</t>
  </si>
  <si>
    <t>3143</t>
  </si>
  <si>
    <t>Реалізація державної політики у молодіжній сфері</t>
  </si>
  <si>
    <t>Інші заходи та заклади молодіжної політики</t>
  </si>
  <si>
    <t>1513181</t>
  </si>
  <si>
    <t>3181</t>
  </si>
  <si>
    <t>Міська програма "Сприяння органів місцевого самоврядування обороноздатності, територіальній обороні та мобілізаційній підготовці у місті Мелітополі"   від 16.12.2016 №2/41</t>
  </si>
  <si>
    <t>Міська програма "Призначення стипендії міського голови м. Мелітополя для обдарованої молоді міста" від 15.12.2016 № 2/38</t>
  </si>
  <si>
    <t>Міська програма "Медична допомога ветеранам війни та прирівняних до них" від  08.12.2016 № 2/5</t>
  </si>
  <si>
    <t>Міська програма "Регулювання чисельності беспритульних тварин м. Мелітополя"  від 19.12.2016 №2/61</t>
  </si>
  <si>
    <t>Міська програма "Пам'ять Чорнобиля" від 14.12 .2016 №2/34</t>
  </si>
  <si>
    <t>Міська програма "Проведення експертної грошової оцінки землі на території м. Мелітополя" від  08.12.2016 №2/27</t>
  </si>
  <si>
    <t>Міська програма "Заходи по розробці нормативної грошової оцінки земель м. Мелітополя" від 15.12.2016 №2/36</t>
  </si>
  <si>
    <t>1513400</t>
  </si>
  <si>
    <t>Міська програма "Забезпечення літнього відпочинку людей з інвалідністю" від              №</t>
  </si>
  <si>
    <t>0316320</t>
  </si>
  <si>
    <t>6320</t>
  </si>
  <si>
    <t>Надання допомоги у вирішенні житлових питань</t>
  </si>
  <si>
    <t>Міська програма "Сприяння розвитку підприємництва в місті  Мелітополі Запорізької області на 2017-2018 роки"   від 16.12.2016 № 2/40</t>
  </si>
  <si>
    <t>5010</t>
  </si>
  <si>
    <t>Проведення спортивної роботи в регіоні</t>
  </si>
  <si>
    <t>2210</t>
  </si>
  <si>
    <t>Програми і централізовані заходи у галузі охорони здоров"я</t>
  </si>
  <si>
    <t>3130</t>
  </si>
  <si>
    <t>Здійснення соціальної роботи з вразливими категоріями населення</t>
  </si>
  <si>
    <t>1513180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</si>
  <si>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</si>
  <si>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</si>
  <si>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</si>
  <si>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3200</t>
  </si>
  <si>
    <t>4016020</t>
  </si>
  <si>
    <t>6020</t>
  </si>
  <si>
    <t>Капітальний ремонт об"єктів житлового господарства</t>
  </si>
  <si>
    <t>Керівництво і управління у відповідній сфері у містах республіканського Автономної Республіки Крим та обласного значення</t>
  </si>
  <si>
    <t>Дошкільна освіта</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</si>
  <si>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</si>
  <si>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Багатопрофільна медична допомога населенню, що надається територіальними медичними об'єднаннями</t>
  </si>
  <si>
    <t>Первинна медична допомога населенню</t>
  </si>
  <si>
    <t>4716050</t>
  </si>
  <si>
    <t>6050</t>
  </si>
  <si>
    <t>Фінансова підтримка об’єктів комунального господарства</t>
  </si>
  <si>
    <t>Забезпечення функціонування теплових мереж</t>
  </si>
  <si>
    <t>Благоустрiй мiста</t>
  </si>
  <si>
    <t xml:space="preserve">Музеї і виставки </t>
  </si>
  <si>
    <t>Палаци i будинки культури, клуби та iншi заклади клубного типу</t>
  </si>
  <si>
    <t>Школи естетичного виховання дітей</t>
  </si>
  <si>
    <t>6120</t>
  </si>
  <si>
    <t>Забезпечення збору та вивезення сміття і відходів, надійної та безперебійної експлуатації каналізаційних систем</t>
  </si>
  <si>
    <t>Міська програма "Підвищення продуктивності та стабільної роботи об"єктів водовідведення та каналізаційних  мереж"  від                  №</t>
  </si>
  <si>
    <t>Міська програма "Поповнення статутного капіталу КП "Мелітопольський міський парк культури і відпочинку ім. Горького"  від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</si>
</sst>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Times New Roman"/>
      <family val="1"/>
      <charset val="204"/>
    </font>
    <font>
      <sz val="12"/>
      <color indexed="8"/>
      <name val="Times New Roman"/>
      <family val="1"/>
      <charset val="204"/>
    </font>
    <font>
      <b/>
      <sz val="14"/>
      <color indexed="8"/>
      <name val="Times New Roman"/>
      <family val="1"/>
      <charset val="204"/>
    </font>
    <font>
      <sz val="14"/>
      <color indexed="8"/>
      <name val="Times New Roman"/>
      <family val="1"/>
      <charset val="204"/>
    </font>
    <font>
      <b/>
      <sz val="12"/>
      <color indexed="8"/>
      <name val="Times New Roman"/>
      <family val="1"/>
      <charset val="204"/>
    </font>
    <font>
      <b/>
      <sz val="11"/>
      <color indexed="8"/>
      <name val="Times New Roman"/>
      <family val="1"/>
      <charset val="204"/>
    </font>
    <font>
      <b/>
      <sz val="10"/>
      <color indexed="8"/>
      <name val="Times New Roman"/>
      <family val="1"/>
      <charset val="204"/>
    </font>
    <font>
      <i/>
      <sz val="12"/>
      <color indexed="8"/>
      <name val="Times New Roman"/>
      <family val="1"/>
      <charset val="204"/>
    </font>
    <font>
      <sz val="12"/>
      <name val="Times New Roman"/>
      <family val="1"/>
      <charset val="204"/>
    </font>
    <font>
      <sz val="8"/>
      <name val="Arial Cyr"/>
      <family val="2"/>
      <charset val="204"/>
    </font>
    <font>
      <b/>
      <sz val="12"/>
      <name val="Times New Roman"/>
      <family val="1"/>
      <charset val="204"/>
    </font>
    <font>
      <sz val="14"/>
      <name val="Times New Roman"/>
      <family val="1"/>
      <charset val="204"/>
    </font>
    <font>
      <i/>
      <sz val="14"/>
      <name val="Times New Roman"/>
      <family val="1"/>
      <charset val="204"/>
    </font>
    <font>
      <b/>
      <i/>
      <sz val="14"/>
      <color indexed="8"/>
      <name val="Times New Roman"/>
      <family val="1"/>
      <charset val="204"/>
    </font>
    <font>
      <i/>
      <sz val="14"/>
      <color indexed="8"/>
      <name val="Times New Roman"/>
      <family val="1"/>
      <charset val="204"/>
    </font>
    <font>
      <i/>
      <sz val="14"/>
      <color indexed="8"/>
      <name val="Arial Cyr"/>
      <family val="1"/>
      <charset val="1"/>
    </font>
    <font>
      <b/>
      <i/>
      <sz val="14"/>
      <name val="Times New Roman"/>
      <family val="1"/>
      <charset val="204"/>
    </font>
    <font>
      <i/>
      <sz val="14"/>
      <color indexed="50"/>
      <name val="Times New Roman"/>
      <family val="1"/>
      <charset val="204"/>
    </font>
    <font>
      <sz val="14"/>
      <color indexed="8"/>
      <name val="Arial"/>
      <family val="2"/>
      <charset val="204"/>
    </font>
    <font>
      <sz val="14"/>
      <color indexed="8"/>
      <name val="Arial Cyr"/>
      <family val="2"/>
      <charset val="204"/>
    </font>
    <font>
      <b/>
      <i/>
      <sz val="12"/>
      <color indexed="8"/>
      <name val="Times New Roman"/>
      <family val="1"/>
      <charset val="204"/>
    </font>
    <font>
      <i/>
      <sz val="10"/>
      <color indexed="8"/>
      <name val="Times New Roman"/>
      <family val="1"/>
      <charset val="204"/>
    </font>
    <font>
      <sz val="10"/>
      <name val="Arial Cyr"/>
      <family val="2"/>
      <charset val="204"/>
    </font>
    <font>
      <i/>
      <sz val="12"/>
      <name val="Times New Roman"/>
      <family val="1"/>
      <charset val="204"/>
    </font>
    <font>
      <b/>
      <i/>
      <sz val="12"/>
      <name val="Times New Roman"/>
      <family val="1"/>
      <charset val="204"/>
    </font>
    <font>
      <sz val="10"/>
      <name val="Times New Roman"/>
      <family val="1"/>
      <charset val="204"/>
    </font>
    <font>
      <b/>
      <i/>
      <sz val="14"/>
      <color indexed="10"/>
      <name val="Times New Roman"/>
      <family val="1"/>
      <charset val="204"/>
    </font>
    <font>
      <i/>
      <sz val="14"/>
      <color indexed="10"/>
      <name val="Times New Roman"/>
      <family val="1"/>
      <charset val="204"/>
    </font>
    <font>
      <sz val="12"/>
      <color indexed="48"/>
      <name val="Times New Roman"/>
      <family val="1"/>
      <charset val="204"/>
    </font>
    <font>
      <i/>
      <sz val="12"/>
      <color indexed="48"/>
      <name val="Times New Roman"/>
      <family val="1"/>
      <charset val="204"/>
    </font>
  </fonts>
  <fills count="19">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64"/>
      </patternFill>
    </fill>
    <fill>
      <patternFill patternType="solid">
        <fgColor indexed="41"/>
        <bgColor indexed="64"/>
      </patternFill>
    </fill>
    <fill>
      <patternFill patternType="solid">
        <fgColor indexed="41"/>
        <bgColor indexed="26"/>
      </patternFill>
    </fill>
    <fill>
      <patternFill patternType="solid">
        <fgColor indexed="48"/>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medium">
        <color indexed="63"/>
      </top>
      <bottom/>
      <diagonal/>
    </border>
    <border>
      <left style="thin">
        <color indexed="63"/>
      </left>
      <right style="medium">
        <color indexed="63"/>
      </right>
      <top style="medium">
        <color indexed="63"/>
      </top>
      <bottom/>
      <diagonal/>
    </border>
    <border>
      <left/>
      <right style="thin">
        <color indexed="63"/>
      </right>
      <top style="medium">
        <color indexed="63"/>
      </top>
      <bottom style="medium">
        <color indexed="63"/>
      </bottom>
      <diagonal/>
    </border>
    <border>
      <left/>
      <right/>
      <top style="medium">
        <color indexed="63"/>
      </top>
      <bottom style="medium">
        <color indexed="63"/>
      </bottom>
      <diagonal/>
    </border>
    <border>
      <left/>
      <right style="thin">
        <color indexed="63"/>
      </right>
      <top/>
      <bottom style="thin">
        <color indexed="63"/>
      </bottom>
      <diagonal/>
    </border>
    <border>
      <left style="medium">
        <color indexed="63"/>
      </left>
      <right style="medium">
        <color indexed="63"/>
      </right>
      <top style="medium">
        <color indexed="63"/>
      </top>
      <bottom style="medium">
        <color indexed="63"/>
      </bottom>
      <diagonal/>
    </border>
    <border>
      <left style="thin">
        <color indexed="63"/>
      </left>
      <right/>
      <top style="medium">
        <color indexed="63"/>
      </top>
      <bottom style="medium">
        <color indexed="63"/>
      </bottom>
      <diagonal/>
    </border>
    <border>
      <left style="medium">
        <color indexed="63"/>
      </left>
      <right style="thin">
        <color indexed="63"/>
      </right>
      <top style="medium">
        <color indexed="63"/>
      </top>
      <bottom style="medium">
        <color indexed="63"/>
      </bottom>
      <diagonal/>
    </border>
    <border>
      <left style="thin">
        <color indexed="63"/>
      </left>
      <right style="thin">
        <color indexed="63"/>
      </right>
      <top style="medium">
        <color indexed="63"/>
      </top>
      <bottom style="medium">
        <color indexed="63"/>
      </bottom>
      <diagonal/>
    </border>
    <border>
      <left/>
      <right style="thin">
        <color indexed="63"/>
      </right>
      <top style="thin">
        <color indexed="63"/>
      </top>
      <bottom style="thin">
        <color indexed="63"/>
      </bottom>
      <diagonal/>
    </border>
    <border>
      <left style="thin">
        <color indexed="63"/>
      </left>
      <right style="medium">
        <color indexed="63"/>
      </right>
      <top/>
      <bottom style="thin">
        <color indexed="63"/>
      </bottom>
      <diagonal/>
    </border>
    <border>
      <left/>
      <right style="thin">
        <color indexed="63"/>
      </right>
      <top/>
      <bottom/>
      <diagonal/>
    </border>
    <border>
      <left style="thin">
        <color indexed="63"/>
      </left>
      <right style="thin">
        <color indexed="63"/>
      </right>
      <top/>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diagonal/>
    </border>
    <border>
      <left/>
      <right style="thin">
        <color indexed="63"/>
      </right>
      <top style="thin">
        <color indexed="63"/>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3"/>
      </right>
      <top style="medium">
        <color indexed="64"/>
      </top>
      <bottom style="medium">
        <color indexed="64"/>
      </bottom>
      <diagonal/>
    </border>
    <border>
      <left/>
      <right style="thin">
        <color indexed="63"/>
      </right>
      <top style="medium">
        <color indexed="64"/>
      </top>
      <bottom style="medium">
        <color indexed="64"/>
      </bottom>
      <diagonal/>
    </border>
    <border>
      <left style="thin">
        <color indexed="63"/>
      </left>
      <right style="thin">
        <color indexed="63"/>
      </right>
      <top style="medium">
        <color indexed="64"/>
      </top>
      <bottom style="medium">
        <color indexed="64"/>
      </bottom>
      <diagonal/>
    </border>
    <border>
      <left style="thin">
        <color indexed="63"/>
      </left>
      <right style="thin">
        <color indexed="63"/>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medium">
        <color indexed="63"/>
      </right>
      <top style="thin">
        <color indexed="63"/>
      </top>
      <bottom style="thin">
        <color indexed="63"/>
      </bottom>
      <diagonal/>
    </border>
    <border>
      <left/>
      <right style="thin">
        <color indexed="63"/>
      </right>
      <top/>
      <bottom style="medium">
        <color indexed="63"/>
      </bottom>
      <diagonal/>
    </border>
    <border>
      <left style="thin">
        <color indexed="63"/>
      </left>
      <right/>
      <top/>
      <bottom style="thin">
        <color indexed="63"/>
      </bottom>
      <diagonal/>
    </border>
    <border>
      <left style="thin">
        <color indexed="63"/>
      </left>
      <right/>
      <top style="thin">
        <color indexed="63"/>
      </top>
      <bottom style="thin">
        <color indexed="63"/>
      </bottom>
      <diagonal/>
    </border>
    <border>
      <left style="thin">
        <color indexed="63"/>
      </left>
      <right/>
      <top style="thin">
        <color indexed="63"/>
      </top>
      <bottom/>
      <diagonal/>
    </border>
    <border>
      <left style="medium">
        <color indexed="63"/>
      </left>
      <right style="thin">
        <color indexed="63"/>
      </right>
      <top style="medium">
        <color indexed="63"/>
      </top>
      <bottom/>
      <diagonal/>
    </border>
    <border>
      <left style="medium">
        <color indexed="63"/>
      </left>
      <right style="thin">
        <color indexed="63"/>
      </right>
      <top style="thin">
        <color indexed="63"/>
      </top>
      <bottom style="thin">
        <color indexed="63"/>
      </bottom>
      <diagonal/>
    </border>
    <border>
      <left style="medium">
        <color indexed="63"/>
      </left>
      <right/>
      <top style="thin">
        <color indexed="63"/>
      </top>
      <bottom style="thin">
        <color indexed="63"/>
      </bottom>
      <diagonal/>
    </border>
    <border>
      <left style="medium">
        <color indexed="63"/>
      </left>
      <right style="thin">
        <color indexed="63"/>
      </right>
      <top style="thin">
        <color indexed="63"/>
      </top>
      <bottom/>
      <diagonal/>
    </border>
    <border>
      <left style="medium">
        <color indexed="63"/>
      </left>
      <right style="thin">
        <color indexed="63"/>
      </right>
      <top/>
      <bottom style="thin">
        <color indexed="63"/>
      </bottom>
      <diagonal/>
    </border>
    <border>
      <left style="medium">
        <color indexed="63"/>
      </left>
      <right style="thin">
        <color indexed="63"/>
      </right>
      <top/>
      <bottom/>
      <diagonal/>
    </border>
    <border>
      <left style="medium">
        <color indexed="63"/>
      </left>
      <right/>
      <top/>
      <bottom/>
      <diagonal/>
    </border>
    <border>
      <left style="medium">
        <color indexed="63"/>
      </left>
      <right/>
      <top style="thin">
        <color indexed="63"/>
      </top>
      <bottom/>
      <diagonal/>
    </border>
    <border>
      <left style="thin">
        <color indexed="63"/>
      </left>
      <right style="medium">
        <color indexed="63"/>
      </right>
      <top/>
      <bottom/>
      <diagonal/>
    </border>
    <border>
      <left style="thin">
        <color indexed="63"/>
      </left>
      <right style="medium">
        <color indexed="63"/>
      </right>
      <top style="thin">
        <color indexed="63"/>
      </top>
      <bottom/>
      <diagonal/>
    </border>
    <border>
      <left style="thin">
        <color indexed="63"/>
      </left>
      <right style="medium">
        <color indexed="63"/>
      </right>
      <top style="thin">
        <color indexed="63"/>
      </top>
      <bottom style="thin">
        <color indexed="64"/>
      </bottom>
      <diagonal/>
    </border>
    <border>
      <left style="thin">
        <color indexed="63"/>
      </left>
      <right/>
      <top/>
      <bottom/>
      <diagonal/>
    </border>
    <border>
      <left style="thin">
        <color indexed="63"/>
      </left>
      <right style="medium">
        <color indexed="63"/>
      </right>
      <top style="medium">
        <color indexed="63"/>
      </top>
      <bottom style="medium">
        <color indexed="63"/>
      </bottom>
      <diagonal/>
    </border>
    <border>
      <left/>
      <right style="medium">
        <color indexed="63"/>
      </right>
      <top/>
      <bottom/>
      <diagonal/>
    </border>
    <border>
      <left style="thin">
        <color indexed="63"/>
      </left>
      <right style="medium">
        <color indexed="63"/>
      </right>
      <top style="medium">
        <color indexed="63"/>
      </top>
      <bottom style="thin">
        <color indexed="63"/>
      </bottom>
      <diagonal/>
    </border>
    <border>
      <left/>
      <right/>
      <top style="thin">
        <color indexed="63"/>
      </top>
      <bottom/>
      <diagonal/>
    </border>
    <border>
      <left style="medium">
        <color indexed="63"/>
      </left>
      <right/>
      <top style="medium">
        <color indexed="63"/>
      </top>
      <bottom style="medium">
        <color indexed="63"/>
      </bottom>
      <diagonal/>
    </border>
    <border>
      <left/>
      <right/>
      <top style="thin">
        <color indexed="63"/>
      </top>
      <bottom style="thin">
        <color indexed="63"/>
      </bottom>
      <diagonal/>
    </border>
    <border>
      <left style="thin">
        <color indexed="63"/>
      </left>
      <right style="thin">
        <color indexed="63"/>
      </right>
      <top/>
      <bottom style="thin">
        <color indexed="64"/>
      </bottom>
      <diagonal/>
    </border>
    <border>
      <left style="thin">
        <color indexed="63"/>
      </left>
      <right style="thin">
        <color indexed="63"/>
      </right>
      <top/>
      <bottom style="medium">
        <color indexed="63"/>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3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73">
    <xf numFmtId="0" fontId="0" fillId="0" borderId="0" xfId="0"/>
    <xf numFmtId="0" fontId="17" fillId="0" borderId="0" xfId="0" applyFont="1"/>
    <xf numFmtId="0" fontId="18" fillId="0" borderId="0" xfId="0" applyFont="1"/>
    <xf numFmtId="0" fontId="20" fillId="0" borderId="0" xfId="0" applyFont="1"/>
    <xf numFmtId="0" fontId="21" fillId="0" borderId="10" xfId="0" applyFont="1" applyBorder="1" applyAlignment="1">
      <alignment horizontal="center" vertical="center" wrapText="1"/>
    </xf>
    <xf numFmtId="0" fontId="21" fillId="0" borderId="10" xfId="0" applyNumberFormat="1" applyFont="1" applyFill="1" applyBorder="1" applyAlignment="1" applyProtection="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19" fillId="0" borderId="0" xfId="0" applyFont="1" applyFill="1"/>
    <xf numFmtId="49" fontId="21" fillId="0" borderId="12" xfId="0" applyNumberFormat="1" applyFont="1" applyFill="1" applyBorder="1" applyAlignment="1" applyProtection="1">
      <alignment horizontal="center" vertical="center" wrapText="1"/>
      <protection locked="0"/>
    </xf>
    <xf numFmtId="49" fontId="21" fillId="0" borderId="13" xfId="0" applyNumberFormat="1" applyFont="1" applyFill="1" applyBorder="1" applyAlignment="1" applyProtection="1">
      <alignment horizontal="center" vertical="center" wrapText="1"/>
      <protection locked="0"/>
    </xf>
    <xf numFmtId="0" fontId="18" fillId="0" borderId="2" xfId="0" applyFont="1" applyFill="1" applyBorder="1" applyAlignment="1">
      <alignment horizontal="center" vertical="center"/>
    </xf>
    <xf numFmtId="49" fontId="21" fillId="0" borderId="12" xfId="0" applyNumberFormat="1" applyFont="1" applyFill="1" applyBorder="1" applyAlignment="1" applyProtection="1">
      <alignment horizontal="center" vertical="center"/>
      <protection locked="0"/>
    </xf>
    <xf numFmtId="49" fontId="18" fillId="0" borderId="14" xfId="0" applyNumberFormat="1" applyFont="1" applyFill="1" applyBorder="1" applyAlignment="1" applyProtection="1">
      <alignment horizontal="center" vertical="center"/>
      <protection locked="0"/>
    </xf>
    <xf numFmtId="0" fontId="23" fillId="0" borderId="0" xfId="0" applyFont="1"/>
    <xf numFmtId="0" fontId="21" fillId="0" borderId="15" xfId="0" applyFont="1" applyFill="1" applyBorder="1" applyAlignment="1" applyProtection="1">
      <alignment horizontal="center" vertical="top"/>
      <protection locked="0"/>
    </xf>
    <xf numFmtId="0" fontId="21" fillId="0" borderId="16" xfId="0" applyFont="1" applyFill="1" applyBorder="1" applyAlignment="1" applyProtection="1">
      <alignment vertical="top" wrapText="1"/>
      <protection locked="0"/>
    </xf>
    <xf numFmtId="0" fontId="18" fillId="0" borderId="17" xfId="0" applyFont="1" applyFill="1" applyBorder="1"/>
    <xf numFmtId="1" fontId="21" fillId="0" borderId="18" xfId="0" applyNumberFormat="1" applyFont="1" applyFill="1" applyBorder="1" applyAlignment="1">
      <alignment horizontal="center" vertical="center"/>
    </xf>
    <xf numFmtId="49" fontId="25" fillId="0" borderId="19" xfId="0" applyNumberFormat="1" applyFont="1" applyFill="1" applyBorder="1" applyAlignment="1" applyProtection="1">
      <alignment horizontal="center" vertical="center" wrapText="1"/>
      <protection locked="0"/>
    </xf>
    <xf numFmtId="0" fontId="25" fillId="0" borderId="2" xfId="0" applyFont="1" applyFill="1" applyBorder="1" applyAlignment="1">
      <alignment horizontal="center" vertical="center" wrapText="1"/>
    </xf>
    <xf numFmtId="0" fontId="25" fillId="0" borderId="20" xfId="0" applyFont="1" applyFill="1" applyBorder="1" applyAlignment="1">
      <alignment horizontal="center" vertical="center" wrapText="1"/>
    </xf>
    <xf numFmtId="49" fontId="25" fillId="0" borderId="21" xfId="0" applyNumberFormat="1" applyFont="1" applyFill="1" applyBorder="1" applyAlignment="1" applyProtection="1">
      <alignment horizontal="center" vertical="center" wrapText="1"/>
      <protection locked="0"/>
    </xf>
    <xf numFmtId="0" fontId="25" fillId="0" borderId="22" xfId="0" applyFont="1" applyFill="1" applyBorder="1" applyAlignment="1">
      <alignment horizontal="center" vertical="center" wrapText="1"/>
    </xf>
    <xf numFmtId="49" fontId="25" fillId="0" borderId="23" xfId="0" applyNumberFormat="1" applyFont="1" applyFill="1" applyBorder="1" applyAlignment="1" applyProtection="1">
      <alignment horizontal="center" vertical="center" wrapText="1"/>
      <protection locked="0"/>
    </xf>
    <xf numFmtId="0" fontId="25" fillId="0" borderId="23" xfId="0" applyFont="1" applyFill="1" applyBorder="1" applyAlignment="1">
      <alignment horizontal="center" vertical="center" wrapText="1"/>
    </xf>
    <xf numFmtId="0" fontId="17" fillId="15" borderId="0" xfId="0" applyFont="1" applyFill="1"/>
    <xf numFmtId="0" fontId="17" fillId="16" borderId="0" xfId="0" applyFont="1" applyFill="1"/>
    <xf numFmtId="49" fontId="18" fillId="16" borderId="0" xfId="0" applyNumberFormat="1" applyFont="1" applyFill="1" applyBorder="1" applyAlignment="1" applyProtection="1">
      <alignment horizontal="center" vertical="center" wrapText="1"/>
      <protection locked="0"/>
    </xf>
    <xf numFmtId="0" fontId="18" fillId="16" borderId="0" xfId="0" applyFont="1" applyFill="1" applyBorder="1" applyAlignment="1">
      <alignment wrapText="1"/>
    </xf>
    <xf numFmtId="0" fontId="24" fillId="16" borderId="0" xfId="0" applyFont="1" applyFill="1" applyBorder="1" applyAlignment="1" applyProtection="1">
      <alignment vertical="top" wrapText="1"/>
      <protection locked="0"/>
    </xf>
    <xf numFmtId="0" fontId="18" fillId="16" borderId="0" xfId="0" applyFont="1" applyFill="1" applyBorder="1" applyAlignment="1">
      <alignment horizontal="center"/>
    </xf>
    <xf numFmtId="0" fontId="20" fillId="16" borderId="0" xfId="0" applyFont="1" applyFill="1"/>
    <xf numFmtId="0" fontId="17" fillId="17" borderId="0" xfId="0" applyFont="1" applyFill="1"/>
    <xf numFmtId="0" fontId="23" fillId="16" borderId="0" xfId="0" applyFont="1" applyFill="1"/>
    <xf numFmtId="0" fontId="17" fillId="18" borderId="0" xfId="0" applyFont="1" applyFill="1"/>
    <xf numFmtId="49" fontId="18" fillId="0" borderId="14" xfId="0" applyNumberFormat="1" applyFont="1" applyFill="1" applyBorder="1" applyAlignment="1" applyProtection="1">
      <alignment horizontal="center" vertical="center" wrapText="1"/>
      <protection locked="0"/>
    </xf>
    <xf numFmtId="49" fontId="18" fillId="0" borderId="19" xfId="0" applyNumberFormat="1" applyFont="1" applyFill="1" applyBorder="1" applyAlignment="1" applyProtection="1">
      <alignment horizontal="center" vertical="center" wrapText="1"/>
      <protection locked="0"/>
    </xf>
    <xf numFmtId="0" fontId="18" fillId="0" borderId="2" xfId="0" applyFont="1" applyFill="1" applyBorder="1" applyAlignment="1">
      <alignment vertical="center" wrapText="1"/>
    </xf>
    <xf numFmtId="49" fontId="18" fillId="0" borderId="21" xfId="0" applyNumberFormat="1" applyFont="1" applyFill="1" applyBorder="1" applyAlignment="1" applyProtection="1">
      <alignment horizontal="center" vertical="center" wrapText="1"/>
      <protection locked="0"/>
    </xf>
    <xf numFmtId="49" fontId="25" fillId="0" borderId="2" xfId="0" applyNumberFormat="1" applyFont="1" applyFill="1" applyBorder="1" applyAlignment="1" applyProtection="1">
      <alignment horizontal="center" vertical="center" wrapText="1"/>
      <protection locked="0"/>
    </xf>
    <xf numFmtId="49" fontId="18" fillId="0" borderId="24" xfId="0" applyNumberFormat="1" applyFont="1" applyFill="1" applyBorder="1" applyAlignment="1" applyProtection="1">
      <alignment horizontal="center" vertical="center" wrapText="1"/>
      <protection locked="0"/>
    </xf>
    <xf numFmtId="0" fontId="17" fillId="0" borderId="0" xfId="0" applyFont="1" applyFill="1" applyBorder="1"/>
    <xf numFmtId="49" fontId="18" fillId="0" borderId="25" xfId="0" applyNumberFormat="1" applyFont="1" applyFill="1" applyBorder="1" applyAlignment="1" applyProtection="1">
      <alignment horizontal="center" vertical="center" wrapText="1"/>
      <protection locked="0"/>
    </xf>
    <xf numFmtId="0" fontId="18" fillId="0" borderId="24" xfId="0" applyFont="1" applyFill="1" applyBorder="1" applyAlignment="1">
      <alignment horizontal="center" vertical="center"/>
    </xf>
    <xf numFmtId="0" fontId="25" fillId="0" borderId="2" xfId="0" applyFont="1" applyFill="1" applyBorder="1" applyAlignment="1">
      <alignment horizontal="center" vertical="center"/>
    </xf>
    <xf numFmtId="49" fontId="18" fillId="0" borderId="21" xfId="0" applyNumberFormat="1" applyFont="1" applyFill="1" applyBorder="1" applyAlignment="1" applyProtection="1">
      <alignment horizontal="center" vertical="center"/>
      <protection locked="0"/>
    </xf>
    <xf numFmtId="49" fontId="21" fillId="0" borderId="26" xfId="0" applyNumberFormat="1" applyFont="1" applyFill="1" applyBorder="1" applyAlignment="1" applyProtection="1">
      <alignment horizontal="center" vertical="center" wrapText="1"/>
      <protection locked="0"/>
    </xf>
    <xf numFmtId="49" fontId="18" fillId="0" borderId="27"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center" vertical="center" wrapText="1"/>
      <protection locked="0"/>
    </xf>
    <xf numFmtId="49" fontId="18" fillId="0" borderId="28" xfId="0" applyNumberFormat="1" applyFont="1" applyFill="1" applyBorder="1" applyAlignment="1" applyProtection="1">
      <alignment horizontal="center" vertical="center" wrapText="1"/>
      <protection locked="0"/>
    </xf>
    <xf numFmtId="49" fontId="21" fillId="0" borderId="29" xfId="0" applyNumberFormat="1" applyFont="1" applyFill="1" applyBorder="1" applyAlignment="1" applyProtection="1">
      <alignment horizontal="center" vertical="center" wrapText="1"/>
      <protection locked="0"/>
    </xf>
    <xf numFmtId="49" fontId="21" fillId="0" borderId="30" xfId="0" applyNumberFormat="1" applyFont="1" applyFill="1" applyBorder="1" applyAlignment="1" applyProtection="1">
      <alignment horizontal="center" vertical="center"/>
      <protection locked="0"/>
    </xf>
    <xf numFmtId="49" fontId="21" fillId="0" borderId="31" xfId="0" applyNumberFormat="1" applyFont="1" applyFill="1" applyBorder="1" applyAlignment="1" applyProtection="1">
      <alignment horizontal="center" vertical="center"/>
      <protection locked="0"/>
    </xf>
    <xf numFmtId="0" fontId="21" fillId="0" borderId="32" xfId="0" applyFont="1" applyFill="1" applyBorder="1" applyAlignment="1">
      <alignment horizontal="center" vertical="center"/>
    </xf>
    <xf numFmtId="49" fontId="18" fillId="0" borderId="33" xfId="0" applyNumberFormat="1" applyFont="1" applyFill="1" applyBorder="1" applyAlignment="1" applyProtection="1">
      <alignment horizontal="center" vertical="center" wrapText="1"/>
      <protection locked="0"/>
    </xf>
    <xf numFmtId="49" fontId="18" fillId="0" borderId="34" xfId="0" applyNumberFormat="1" applyFont="1" applyFill="1" applyBorder="1" applyAlignment="1" applyProtection="1">
      <alignment horizontal="center" vertical="center" wrapText="1"/>
      <protection locked="0"/>
    </xf>
    <xf numFmtId="0" fontId="25" fillId="0" borderId="35" xfId="0" applyFont="1" applyFill="1" applyBorder="1" applyAlignment="1">
      <alignment horizontal="center" vertical="center" wrapText="1"/>
    </xf>
    <xf numFmtId="0" fontId="21" fillId="0" borderId="36" xfId="0" applyFont="1" applyFill="1" applyBorder="1" applyAlignment="1" applyProtection="1">
      <alignment horizontal="center" vertical="top"/>
      <protection locked="0"/>
    </xf>
    <xf numFmtId="49" fontId="27" fillId="0" borderId="19" xfId="0" applyNumberFormat="1" applyFont="1" applyFill="1" applyBorder="1" applyAlignment="1" applyProtection="1">
      <alignment horizontal="center" vertical="center" wrapText="1"/>
      <protection locked="0"/>
    </xf>
    <xf numFmtId="0" fontId="27" fillId="0" borderId="2" xfId="0" applyFont="1" applyFill="1" applyBorder="1" applyAlignment="1">
      <alignment horizontal="center" vertical="center" wrapText="1"/>
    </xf>
    <xf numFmtId="49" fontId="21" fillId="0" borderId="1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9" fillId="0" borderId="2" xfId="0" applyFont="1" applyFill="1" applyBorder="1" applyAlignment="1" applyProtection="1">
      <alignment vertical="center" wrapText="1"/>
      <protection locked="0"/>
    </xf>
    <xf numFmtId="0" fontId="30" fillId="0" borderId="2" xfId="0" applyFont="1" applyFill="1" applyBorder="1" applyAlignment="1" applyProtection="1">
      <alignment vertical="center" wrapText="1"/>
      <protection locked="0"/>
    </xf>
    <xf numFmtId="0" fontId="20" fillId="0" borderId="2" xfId="0" applyFont="1" applyFill="1" applyBorder="1" applyAlignment="1">
      <alignment vertical="top" wrapText="1"/>
    </xf>
    <xf numFmtId="0" fontId="31" fillId="0" borderId="2" xfId="0" applyFont="1" applyFill="1" applyBorder="1" applyAlignment="1" applyProtection="1">
      <alignment vertical="center" wrapText="1"/>
      <protection locked="0"/>
    </xf>
    <xf numFmtId="0" fontId="20" fillId="0" borderId="2" xfId="0" applyFont="1" applyFill="1" applyBorder="1" applyAlignment="1">
      <alignment vertical="center" wrapText="1"/>
    </xf>
    <xf numFmtId="0" fontId="31" fillId="0" borderId="19" xfId="0" applyFont="1" applyFill="1" applyBorder="1" applyAlignment="1" applyProtection="1">
      <alignment vertical="top" wrapText="1"/>
      <protection locked="0"/>
    </xf>
    <xf numFmtId="0" fontId="31" fillId="0" borderId="2" xfId="0" applyFont="1" applyFill="1" applyBorder="1" applyAlignment="1" applyProtection="1">
      <alignment vertical="top" wrapText="1"/>
      <protection locked="0"/>
    </xf>
    <xf numFmtId="0" fontId="20" fillId="0" borderId="2" xfId="0" applyFont="1" applyFill="1" applyBorder="1" applyAlignment="1">
      <alignment wrapText="1"/>
    </xf>
    <xf numFmtId="0" fontId="20" fillId="0" borderId="24" xfId="0" applyFont="1" applyFill="1" applyBorder="1" applyAlignment="1">
      <alignment horizontal="left" vertical="center" wrapText="1"/>
    </xf>
    <xf numFmtId="0" fontId="31" fillId="0" borderId="24" xfId="0" applyFont="1" applyFill="1" applyBorder="1" applyAlignment="1" applyProtection="1">
      <alignment vertical="top" wrapText="1"/>
      <protection locked="0"/>
    </xf>
    <xf numFmtId="0" fontId="20" fillId="0" borderId="24" xfId="0" applyFont="1" applyFill="1" applyBorder="1"/>
    <xf numFmtId="0" fontId="20" fillId="0" borderId="2" xfId="0" applyFont="1" applyFill="1" applyBorder="1" applyAlignment="1">
      <alignment horizontal="left" wrapText="1"/>
    </xf>
    <xf numFmtId="0" fontId="29" fillId="0" borderId="19" xfId="0" applyFont="1" applyFill="1" applyBorder="1" applyAlignment="1" applyProtection="1">
      <alignment vertical="top" wrapText="1"/>
      <protection locked="0"/>
    </xf>
    <xf numFmtId="0" fontId="33" fillId="0" borderId="2" xfId="0" applyFont="1" applyFill="1" applyBorder="1" applyAlignment="1" applyProtection="1">
      <alignment vertical="center" wrapText="1"/>
      <protection locked="0"/>
    </xf>
    <xf numFmtId="0" fontId="28" fillId="0" borderId="2" xfId="0" applyFont="1" applyFill="1" applyBorder="1" applyAlignment="1">
      <alignment wrapText="1"/>
    </xf>
    <xf numFmtId="0" fontId="28" fillId="0" borderId="23" xfId="0" applyFont="1" applyFill="1" applyBorder="1" applyAlignment="1">
      <alignment vertical="center" wrapText="1"/>
    </xf>
    <xf numFmtId="0" fontId="28" fillId="0" borderId="2" xfId="0" applyFont="1" applyFill="1" applyBorder="1" applyAlignment="1">
      <alignment vertical="center" wrapText="1"/>
    </xf>
    <xf numFmtId="0" fontId="29" fillId="0" borderId="24" xfId="0" applyFont="1" applyFill="1" applyBorder="1" applyAlignment="1" applyProtection="1">
      <alignment vertical="top" wrapText="1"/>
      <protection locked="0"/>
    </xf>
    <xf numFmtId="0" fontId="20" fillId="0" borderId="23" xfId="0" applyFont="1" applyFill="1" applyBorder="1" applyAlignment="1">
      <alignment vertical="center" wrapText="1"/>
    </xf>
    <xf numFmtId="0" fontId="31" fillId="0" borderId="25" xfId="0" applyFont="1" applyFill="1" applyBorder="1" applyAlignment="1" applyProtection="1">
      <alignment vertical="top" wrapText="1"/>
      <protection locked="0"/>
    </xf>
    <xf numFmtId="0" fontId="20" fillId="0" borderId="37" xfId="0" applyFont="1" applyFill="1" applyBorder="1" applyAlignment="1">
      <alignment vertical="top" wrapText="1"/>
    </xf>
    <xf numFmtId="0" fontId="20" fillId="0" borderId="2" xfId="0" applyFont="1" applyFill="1" applyBorder="1" applyAlignment="1">
      <alignment horizontal="center" vertical="center" wrapText="1"/>
    </xf>
    <xf numFmtId="0" fontId="20" fillId="0" borderId="24" xfId="0" applyFont="1" applyFill="1" applyBorder="1" applyAlignment="1" applyProtection="1">
      <alignment vertical="top" wrapText="1"/>
      <protection locked="0"/>
    </xf>
    <xf numFmtId="0" fontId="29" fillId="0" borderId="2" xfId="0" applyFont="1" applyFill="1" applyBorder="1" applyAlignment="1" applyProtection="1">
      <alignment vertical="top" wrapText="1"/>
      <protection locked="0"/>
    </xf>
    <xf numFmtId="0" fontId="20" fillId="0" borderId="19" xfId="0" applyFont="1" applyFill="1" applyBorder="1" applyAlignment="1">
      <alignment vertical="center" wrapText="1"/>
    </xf>
    <xf numFmtId="0" fontId="19" fillId="0" borderId="29" xfId="0" applyFont="1" applyFill="1" applyBorder="1" applyAlignment="1">
      <alignment horizontal="left" vertical="center" wrapText="1"/>
    </xf>
    <xf numFmtId="0" fontId="30" fillId="0" borderId="29" xfId="0" applyFont="1" applyFill="1" applyBorder="1" applyAlignment="1" applyProtection="1">
      <alignment vertical="top" wrapText="1"/>
      <protection locked="0"/>
    </xf>
    <xf numFmtId="0" fontId="20" fillId="0" borderId="27" xfId="0" applyFont="1" applyFill="1" applyBorder="1" applyAlignment="1">
      <alignment horizontal="left" vertical="center" wrapText="1"/>
    </xf>
    <xf numFmtId="0" fontId="31" fillId="0" borderId="27" xfId="0" applyFont="1" applyFill="1" applyBorder="1" applyAlignment="1" applyProtection="1">
      <alignment vertical="top" wrapText="1"/>
      <protection locked="0"/>
    </xf>
    <xf numFmtId="0" fontId="20" fillId="0" borderId="28" xfId="0" applyFont="1" applyFill="1" applyBorder="1" applyAlignment="1">
      <alignment horizontal="left" vertical="center" wrapText="1"/>
    </xf>
    <xf numFmtId="0" fontId="29" fillId="0" borderId="28" xfId="0" applyFont="1" applyFill="1" applyBorder="1" applyAlignment="1" applyProtection="1">
      <alignment vertical="top" wrapText="1"/>
      <protection locked="0"/>
    </xf>
    <xf numFmtId="0" fontId="29" fillId="0" borderId="22" xfId="0" applyFont="1" applyFill="1" applyBorder="1" applyAlignment="1" applyProtection="1">
      <alignment vertical="top" wrapText="1"/>
      <protection locked="0"/>
    </xf>
    <xf numFmtId="0" fontId="19" fillId="0" borderId="13" xfId="0" applyFont="1" applyFill="1" applyBorder="1" applyAlignment="1" applyProtection="1">
      <alignment vertical="top" wrapText="1"/>
      <protection locked="0"/>
    </xf>
    <xf numFmtId="0" fontId="30" fillId="0" borderId="18" xfId="0" applyFont="1" applyFill="1" applyBorder="1"/>
    <xf numFmtId="0" fontId="19" fillId="0" borderId="18" xfId="0" applyFont="1" applyFill="1" applyBorder="1" applyAlignment="1" applyProtection="1">
      <alignment vertical="top" wrapText="1"/>
      <protection locked="0"/>
    </xf>
    <xf numFmtId="0" fontId="20" fillId="0" borderId="23" xfId="0" applyFont="1" applyFill="1" applyBorder="1" applyAlignment="1">
      <alignment vertical="top" wrapText="1"/>
    </xf>
    <xf numFmtId="0" fontId="20" fillId="0" borderId="0" xfId="0" applyFont="1" applyFill="1" applyBorder="1"/>
    <xf numFmtId="0" fontId="20" fillId="0" borderId="24" xfId="0" applyFont="1" applyFill="1" applyBorder="1" applyAlignment="1">
      <alignment vertical="center" wrapText="1"/>
    </xf>
    <xf numFmtId="0" fontId="20" fillId="0" borderId="25" xfId="0" applyFont="1" applyFill="1" applyBorder="1" applyAlignment="1">
      <alignment vertical="center" wrapText="1"/>
    </xf>
    <xf numFmtId="0" fontId="20" fillId="0" borderId="22" xfId="0" applyFont="1" applyFill="1" applyBorder="1" applyAlignment="1">
      <alignment vertical="center" wrapText="1"/>
    </xf>
    <xf numFmtId="0" fontId="31" fillId="0" borderId="21" xfId="0" applyFont="1" applyFill="1" applyBorder="1" applyAlignment="1" applyProtection="1">
      <alignment vertical="top" wrapText="1"/>
      <protection locked="0"/>
    </xf>
    <xf numFmtId="0" fontId="30" fillId="0" borderId="12" xfId="0" applyFont="1" applyFill="1" applyBorder="1" applyAlignment="1">
      <alignment horizontal="center" vertical="center" wrapText="1"/>
    </xf>
    <xf numFmtId="0" fontId="20" fillId="0" borderId="23" xfId="0" applyFont="1" applyFill="1" applyBorder="1" applyAlignment="1">
      <alignment wrapText="1"/>
    </xf>
    <xf numFmtId="0" fontId="31" fillId="0" borderId="23" xfId="0" applyFont="1" applyFill="1" applyBorder="1" applyAlignment="1" applyProtection="1">
      <alignment vertical="top" wrapText="1"/>
      <protection locked="0"/>
    </xf>
    <xf numFmtId="0" fontId="31" fillId="0" borderId="2" xfId="0" applyFont="1" applyFill="1" applyBorder="1" applyAlignment="1">
      <alignment vertical="top" wrapText="1"/>
    </xf>
    <xf numFmtId="0" fontId="31" fillId="0" borderId="24" xfId="0" applyFont="1" applyFill="1" applyBorder="1" applyAlignment="1">
      <alignment vertical="top" wrapText="1"/>
    </xf>
    <xf numFmtId="0" fontId="34" fillId="0" borderId="2" xfId="0" applyFont="1" applyFill="1" applyBorder="1" applyAlignment="1" applyProtection="1">
      <alignment vertical="center" wrapText="1"/>
      <protection locked="0"/>
    </xf>
    <xf numFmtId="0" fontId="20" fillId="0" borderId="24" xfId="0" applyFont="1" applyFill="1" applyBorder="1" applyAlignment="1" applyProtection="1">
      <alignment horizontal="left" vertical="top" wrapText="1"/>
      <protection locked="0"/>
    </xf>
    <xf numFmtId="0" fontId="31" fillId="0" borderId="23" xfId="0" applyFont="1" applyFill="1" applyBorder="1" applyAlignment="1" applyProtection="1">
      <alignment vertical="center" wrapText="1"/>
      <protection locked="0"/>
    </xf>
    <xf numFmtId="0" fontId="31" fillId="0" borderId="38" xfId="0" applyFont="1" applyFill="1" applyBorder="1" applyAlignment="1" applyProtection="1">
      <alignment vertical="center" wrapText="1"/>
      <protection locked="0"/>
    </xf>
    <xf numFmtId="0" fontId="31" fillId="0" borderId="39" xfId="0" applyFont="1" applyFill="1" applyBorder="1" applyAlignment="1" applyProtection="1">
      <alignment vertical="center" wrapText="1"/>
      <protection locked="0"/>
    </xf>
    <xf numFmtId="0" fontId="31" fillId="0" borderId="2" xfId="0" applyFont="1" applyFill="1" applyBorder="1" applyAlignment="1">
      <alignment horizontal="left" wrapText="1"/>
    </xf>
    <xf numFmtId="0" fontId="29" fillId="0" borderId="2" xfId="0" applyFont="1" applyFill="1" applyBorder="1" applyAlignment="1">
      <alignment horizontal="left" wrapText="1"/>
    </xf>
    <xf numFmtId="0" fontId="19" fillId="0" borderId="18" xfId="0" applyFont="1" applyFill="1" applyBorder="1" applyAlignment="1">
      <alignment vertical="center" wrapText="1"/>
    </xf>
    <xf numFmtId="0" fontId="20" fillId="0" borderId="23" xfId="0" applyFont="1" applyFill="1" applyBorder="1" applyAlignment="1">
      <alignment horizontal="left" vertical="center" wrapText="1"/>
    </xf>
    <xf numFmtId="0" fontId="31" fillId="0" borderId="22" xfId="0" applyFont="1" applyFill="1" applyBorder="1" applyAlignment="1" applyProtection="1">
      <alignment horizontal="left" vertical="top" wrapText="1"/>
      <protection locked="0"/>
    </xf>
    <xf numFmtId="0" fontId="31" fillId="0" borderId="22" xfId="0" applyFont="1" applyFill="1" applyBorder="1" applyAlignment="1" applyProtection="1">
      <alignment vertical="center" wrapText="1"/>
      <protection locked="0"/>
    </xf>
    <xf numFmtId="0" fontId="19" fillId="0" borderId="32" xfId="0" applyFont="1" applyFill="1" applyBorder="1" applyAlignment="1" applyProtection="1">
      <alignment vertical="top" wrapText="1"/>
      <protection locked="0"/>
    </xf>
    <xf numFmtId="0" fontId="31" fillId="0" borderId="32" xfId="0" applyFont="1" applyFill="1" applyBorder="1" applyAlignment="1" applyProtection="1">
      <alignment horizontal="left" vertical="top" wrapText="1"/>
      <protection locked="0"/>
    </xf>
    <xf numFmtId="49" fontId="19" fillId="0" borderId="12" xfId="0" applyNumberFormat="1" applyFont="1" applyFill="1" applyBorder="1" applyAlignment="1" applyProtection="1">
      <alignment horizontal="center" vertical="top" wrapText="1"/>
      <protection locked="0"/>
    </xf>
    <xf numFmtId="1" fontId="19" fillId="0" borderId="18" xfId="0" applyNumberFormat="1" applyFont="1" applyFill="1" applyBorder="1" applyAlignment="1">
      <alignment horizontal="center" vertical="center" wrapText="1"/>
    </xf>
    <xf numFmtId="0" fontId="35" fillId="0" borderId="0" xfId="0" applyFont="1"/>
    <xf numFmtId="0" fontId="36" fillId="0" borderId="0" xfId="0" applyFont="1"/>
    <xf numFmtId="0" fontId="21" fillId="0" borderId="40" xfId="0" applyFont="1" applyFill="1" applyBorder="1" applyAlignment="1">
      <alignment horizontal="center" wrapText="1"/>
    </xf>
    <xf numFmtId="49" fontId="17" fillId="0" borderId="0" xfId="0" applyNumberFormat="1" applyFont="1" applyFill="1"/>
    <xf numFmtId="49" fontId="21" fillId="0" borderId="40" xfId="0" applyNumberFormat="1" applyFont="1" applyFill="1" applyBorder="1" applyAlignment="1">
      <alignment horizontal="center" wrapText="1"/>
    </xf>
    <xf numFmtId="49" fontId="19" fillId="0" borderId="17" xfId="0" applyNumberFormat="1" applyFont="1" applyFill="1" applyBorder="1"/>
    <xf numFmtId="49" fontId="17" fillId="0" borderId="15" xfId="0" applyNumberFormat="1" applyFont="1" applyFill="1" applyBorder="1"/>
    <xf numFmtId="49" fontId="20" fillId="0" borderId="0" xfId="0" applyNumberFormat="1" applyFont="1" applyFill="1"/>
    <xf numFmtId="49" fontId="18" fillId="0" borderId="41" xfId="0" applyNumberFormat="1" applyFont="1" applyFill="1" applyBorder="1" applyAlignment="1">
      <alignment vertical="center"/>
    </xf>
    <xf numFmtId="49" fontId="18" fillId="0" borderId="42" xfId="0" applyNumberFormat="1" applyFont="1" applyFill="1" applyBorder="1" applyAlignment="1">
      <alignment vertical="center"/>
    </xf>
    <xf numFmtId="49" fontId="18" fillId="0" borderId="43" xfId="0" applyNumberFormat="1" applyFont="1" applyFill="1" applyBorder="1" applyAlignment="1">
      <alignment vertical="center"/>
    </xf>
    <xf numFmtId="49" fontId="18" fillId="0" borderId="44" xfId="0" applyNumberFormat="1" applyFont="1" applyFill="1" applyBorder="1" applyAlignment="1">
      <alignment vertical="center"/>
    </xf>
    <xf numFmtId="49" fontId="18" fillId="0" borderId="45" xfId="0" applyNumberFormat="1" applyFont="1" applyFill="1" applyBorder="1" applyAlignment="1">
      <alignment vertical="center"/>
    </xf>
    <xf numFmtId="49" fontId="18" fillId="0" borderId="46" xfId="0" applyNumberFormat="1" applyFont="1" applyFill="1" applyBorder="1" applyAlignment="1">
      <alignment vertical="center"/>
    </xf>
    <xf numFmtId="49" fontId="28" fillId="0" borderId="41" xfId="0" applyNumberFormat="1" applyFont="1" applyBorder="1" applyAlignment="1">
      <alignment horizontal="left" vertical="center"/>
    </xf>
    <xf numFmtId="49" fontId="35" fillId="0" borderId="2" xfId="0" applyNumberFormat="1" applyFont="1" applyBorder="1" applyAlignment="1" applyProtection="1">
      <alignment horizontal="center" vertical="center" wrapText="1"/>
      <protection locked="0"/>
    </xf>
    <xf numFmtId="0" fontId="28" fillId="0" borderId="2" xfId="0" applyFont="1" applyBorder="1" applyAlignment="1">
      <alignment vertical="top" wrapText="1"/>
    </xf>
    <xf numFmtId="0" fontId="20"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49" fontId="19" fillId="0" borderId="44" xfId="0" applyNumberFormat="1" applyFont="1" applyFill="1" applyBorder="1"/>
    <xf numFmtId="49" fontId="20" fillId="0" borderId="14" xfId="0" applyNumberFormat="1" applyFont="1" applyFill="1" applyBorder="1" applyAlignment="1" applyProtection="1">
      <alignment horizontal="center" vertical="center" wrapText="1"/>
      <protection locked="0"/>
    </xf>
    <xf numFmtId="49" fontId="20" fillId="0" borderId="2" xfId="0" applyNumberFormat="1" applyFont="1" applyBorder="1" applyAlignment="1" applyProtection="1">
      <alignment horizontal="center" vertical="center" wrapText="1"/>
      <protection locked="0"/>
    </xf>
    <xf numFmtId="0" fontId="28" fillId="0" borderId="2" xfId="0" applyFont="1" applyBorder="1" applyAlignment="1" applyProtection="1">
      <alignment wrapText="1"/>
      <protection locked="0"/>
    </xf>
    <xf numFmtId="49" fontId="24" fillId="0" borderId="41" xfId="0" applyNumberFormat="1" applyFont="1" applyFill="1" applyBorder="1" applyAlignment="1">
      <alignment vertical="center"/>
    </xf>
    <xf numFmtId="49" fontId="37" fillId="0" borderId="19" xfId="0" applyNumberFormat="1" applyFont="1" applyFill="1" applyBorder="1" applyAlignment="1" applyProtection="1">
      <alignment horizontal="center" vertical="center" wrapText="1"/>
      <protection locked="0"/>
    </xf>
    <xf numFmtId="0" fontId="30" fillId="0" borderId="2" xfId="0" applyFont="1" applyFill="1" applyBorder="1" applyAlignment="1">
      <alignment horizontal="left" wrapText="1"/>
    </xf>
    <xf numFmtId="0" fontId="31" fillId="16" borderId="0" xfId="0" applyFont="1" applyFill="1"/>
    <xf numFmtId="0" fontId="38" fillId="16" borderId="0" xfId="0" applyFont="1" applyFill="1"/>
    <xf numFmtId="49" fontId="24" fillId="0" borderId="19" xfId="0" applyNumberFormat="1" applyFont="1" applyFill="1" applyBorder="1" applyAlignment="1" applyProtection="1">
      <alignment horizontal="center" vertical="center" wrapText="1"/>
      <protection locked="0"/>
    </xf>
    <xf numFmtId="0" fontId="29" fillId="0" borderId="24" xfId="0" applyFont="1" applyFill="1" applyBorder="1" applyAlignment="1">
      <alignment wrapText="1"/>
    </xf>
    <xf numFmtId="49" fontId="25" fillId="0" borderId="41" xfId="0" applyNumberFormat="1" applyFont="1" applyBorder="1" applyAlignment="1">
      <alignment horizontal="left" vertical="center"/>
    </xf>
    <xf numFmtId="0" fontId="27" fillId="0" borderId="41" xfId="0" applyFont="1" applyBorder="1" applyAlignment="1">
      <alignment horizontal="left" vertical="center"/>
    </xf>
    <xf numFmtId="0" fontId="25" fillId="0" borderId="41" xfId="0" applyFont="1" applyBorder="1" applyAlignment="1">
      <alignment horizontal="left" vertical="center"/>
    </xf>
    <xf numFmtId="0" fontId="40" fillId="0" borderId="41" xfId="0" applyFont="1" applyBorder="1" applyAlignment="1">
      <alignment horizontal="left" vertical="center"/>
    </xf>
    <xf numFmtId="0" fontId="28" fillId="0" borderId="2" xfId="0" applyFont="1" applyBorder="1" applyAlignment="1">
      <alignment vertical="center" wrapText="1"/>
    </xf>
    <xf numFmtId="49" fontId="18" fillId="0" borderId="41" xfId="0" applyNumberFormat="1" applyFont="1" applyFill="1" applyBorder="1" applyAlignment="1">
      <alignment horizontal="left" vertical="center"/>
    </xf>
    <xf numFmtId="49" fontId="18" fillId="0" borderId="43" xfId="0" applyNumberFormat="1" applyFont="1" applyFill="1" applyBorder="1" applyAlignment="1">
      <alignment horizontal="left" vertical="center"/>
    </xf>
    <xf numFmtId="49" fontId="18" fillId="0" borderId="47" xfId="0" applyNumberFormat="1" applyFont="1" applyFill="1" applyBorder="1" applyAlignment="1">
      <alignment horizontal="left" vertical="center"/>
    </xf>
    <xf numFmtId="49" fontId="21" fillId="0" borderId="17" xfId="0" applyNumberFormat="1" applyFont="1" applyFill="1" applyBorder="1" applyAlignment="1">
      <alignment vertical="center"/>
    </xf>
    <xf numFmtId="0" fontId="29" fillId="0" borderId="2" xfId="0" applyFont="1" applyBorder="1" applyAlignment="1">
      <alignment vertical="center" wrapText="1"/>
    </xf>
    <xf numFmtId="0" fontId="28" fillId="0" borderId="0" xfId="0" applyFont="1"/>
    <xf numFmtId="0" fontId="25" fillId="0" borderId="41" xfId="0" applyFont="1" applyFill="1" applyBorder="1" applyAlignment="1">
      <alignment horizontal="left" vertical="center"/>
    </xf>
    <xf numFmtId="0" fontId="28" fillId="0" borderId="23"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35"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35"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48"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7" fillId="0" borderId="18"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24" xfId="0" applyFont="1" applyFill="1" applyBorder="1" applyAlignment="1">
      <alignment horizontal="center" vertical="center" wrapText="1"/>
    </xf>
    <xf numFmtId="0" fontId="25" fillId="0" borderId="49" xfId="0" applyFont="1" applyFill="1" applyBorder="1" applyAlignment="1">
      <alignment horizontal="center" vertical="center" wrapText="1"/>
    </xf>
    <xf numFmtId="0" fontId="25" fillId="0" borderId="23" xfId="0" applyFont="1" applyFill="1" applyBorder="1" applyAlignment="1">
      <alignment horizontal="center" vertical="center"/>
    </xf>
    <xf numFmtId="0" fontId="25" fillId="0" borderId="33" xfId="0" applyFont="1" applyFill="1" applyBorder="1" applyAlignment="1">
      <alignment horizontal="center" vertical="center"/>
    </xf>
    <xf numFmtId="0" fontId="25" fillId="0" borderId="50" xfId="0" applyFont="1" applyFill="1" applyBorder="1" applyAlignment="1">
      <alignment horizontal="center" vertical="center" wrapText="1"/>
    </xf>
    <xf numFmtId="0" fontId="25" fillId="0" borderId="22" xfId="0" applyFont="1" applyFill="1" applyBorder="1" applyAlignment="1">
      <alignment horizontal="center" vertical="center"/>
    </xf>
    <xf numFmtId="0" fontId="25" fillId="0" borderId="51"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42" fillId="0" borderId="0" xfId="0" applyFont="1" applyFill="1" applyBorder="1"/>
    <xf numFmtId="0" fontId="42" fillId="0" borderId="53" xfId="0" applyFont="1" applyFill="1" applyBorder="1"/>
    <xf numFmtId="0" fontId="25" fillId="0" borderId="54" xfId="0" applyFont="1" applyFill="1" applyBorder="1" applyAlignment="1">
      <alignment horizontal="center" vertical="center" wrapText="1"/>
    </xf>
    <xf numFmtId="0" fontId="25" fillId="0" borderId="52" xfId="0" applyFont="1" applyFill="1" applyBorder="1" applyAlignment="1">
      <alignment horizontal="center" vertical="center" wrapText="1"/>
    </xf>
    <xf numFmtId="1" fontId="25" fillId="0" borderId="22" xfId="0" applyNumberFormat="1" applyFont="1" applyFill="1" applyBorder="1" applyAlignment="1">
      <alignment horizontal="center" vertical="center"/>
    </xf>
    <xf numFmtId="0" fontId="31" fillId="0" borderId="39" xfId="0" applyFont="1" applyFill="1" applyBorder="1" applyAlignment="1">
      <alignment horizontal="left" wrapText="1"/>
    </xf>
    <xf numFmtId="49" fontId="18" fillId="0" borderId="55" xfId="0" applyNumberFormat="1" applyFont="1" applyBorder="1" applyAlignment="1" applyProtection="1">
      <alignment horizontal="center" vertical="center" wrapText="1"/>
      <protection locked="0"/>
    </xf>
    <xf numFmtId="49" fontId="18" fillId="0" borderId="28" xfId="0" applyNumberFormat="1" applyFont="1" applyBorder="1" applyAlignment="1" applyProtection="1">
      <alignment horizontal="center" vertical="center" wrapText="1"/>
      <protection locked="0"/>
    </xf>
    <xf numFmtId="0" fontId="18" fillId="0" borderId="24" xfId="0" applyFont="1" applyBorder="1" applyAlignment="1">
      <alignment horizontal="center" vertical="center"/>
    </xf>
    <xf numFmtId="49" fontId="18" fillId="0" borderId="28" xfId="0" applyNumberFormat="1" applyFont="1" applyFill="1" applyBorder="1" applyAlignment="1" applyProtection="1">
      <alignment horizontal="center" vertical="top" wrapText="1"/>
      <protection locked="0"/>
    </xf>
    <xf numFmtId="0" fontId="31" fillId="0" borderId="39" xfId="0" applyFont="1" applyBorder="1" applyAlignment="1">
      <alignment horizontal="left" wrapText="1"/>
    </xf>
    <xf numFmtId="49" fontId="18" fillId="0" borderId="39" xfId="0" applyNumberFormat="1" applyFont="1" applyFill="1" applyBorder="1" applyAlignment="1" applyProtection="1">
      <alignment horizontal="center" vertical="top" wrapText="1"/>
      <protection locked="0"/>
    </xf>
    <xf numFmtId="0" fontId="25" fillId="0" borderId="24" xfId="0" applyFont="1" applyBorder="1" applyAlignment="1">
      <alignment horizontal="center" vertical="center"/>
    </xf>
    <xf numFmtId="0" fontId="25" fillId="0" borderId="49" xfId="0" applyFont="1" applyBorder="1" applyAlignment="1">
      <alignment horizontal="center" vertical="center" wrapText="1"/>
    </xf>
    <xf numFmtId="0" fontId="20" fillId="0" borderId="22" xfId="0" applyFont="1" applyFill="1" applyBorder="1" applyAlignment="1" applyProtection="1">
      <alignment horizontal="left" vertical="top" wrapText="1"/>
      <protection locked="0"/>
    </xf>
    <xf numFmtId="0" fontId="31" fillId="0" borderId="23" xfId="0" applyFont="1" applyFill="1" applyBorder="1" applyAlignment="1">
      <alignment horizontal="left" wrapText="1"/>
    </xf>
    <xf numFmtId="0" fontId="18" fillId="0" borderId="23" xfId="0" applyFont="1" applyFill="1" applyBorder="1" applyAlignment="1">
      <alignment horizontal="center" vertical="center"/>
    </xf>
    <xf numFmtId="49" fontId="21" fillId="0" borderId="56" xfId="0" applyNumberFormat="1" applyFont="1" applyFill="1" applyBorder="1" applyAlignment="1">
      <alignment vertical="center"/>
    </xf>
    <xf numFmtId="49" fontId="21" fillId="0" borderId="41" xfId="0" applyNumberFormat="1" applyFont="1" applyFill="1" applyBorder="1" applyAlignment="1">
      <alignment vertical="center"/>
    </xf>
    <xf numFmtId="49" fontId="25" fillId="0" borderId="41" xfId="0" applyNumberFormat="1" applyFont="1" applyFill="1" applyBorder="1" applyAlignment="1">
      <alignment vertical="center"/>
    </xf>
    <xf numFmtId="49" fontId="25" fillId="0" borderId="25" xfId="0" applyNumberFormat="1" applyFont="1" applyFill="1" applyBorder="1" applyAlignment="1" applyProtection="1">
      <alignment horizontal="center" vertical="center" wrapText="1"/>
      <protection locked="0"/>
    </xf>
    <xf numFmtId="0" fontId="42" fillId="16" borderId="0" xfId="0" applyFont="1" applyFill="1"/>
    <xf numFmtId="0" fontId="43" fillId="0" borderId="2" xfId="0" applyFont="1" applyFill="1" applyBorder="1" applyAlignment="1" applyProtection="1">
      <alignment vertical="center" wrapText="1"/>
      <protection locked="0"/>
    </xf>
    <xf numFmtId="0" fontId="28" fillId="0" borderId="2" xfId="0" applyFont="1" applyFill="1" applyBorder="1" applyAlignment="1">
      <alignment vertical="top" wrapText="1"/>
    </xf>
    <xf numFmtId="0" fontId="28" fillId="0" borderId="38" xfId="0" applyFont="1" applyBorder="1" applyAlignment="1" applyProtection="1">
      <alignment vertical="center" wrapText="1"/>
      <protection locked="0"/>
    </xf>
    <xf numFmtId="0" fontId="31" fillId="0" borderId="19" xfId="0" applyFont="1" applyFill="1" applyBorder="1" applyAlignment="1" applyProtection="1">
      <alignment vertical="center" wrapText="1"/>
      <protection locked="0"/>
    </xf>
    <xf numFmtId="0" fontId="28" fillId="0" borderId="51" xfId="0" applyFont="1" applyBorder="1" applyAlignment="1">
      <alignment horizontal="left" vertical="top" wrapText="1"/>
    </xf>
    <xf numFmtId="49" fontId="25" fillId="0" borderId="33" xfId="0" applyNumberFormat="1" applyFont="1" applyFill="1" applyBorder="1" applyAlignment="1" applyProtection="1">
      <alignment horizontal="center" vertical="center" wrapText="1"/>
      <protection locked="0"/>
    </xf>
    <xf numFmtId="49" fontId="25" fillId="0" borderId="34" xfId="0" applyNumberFormat="1" applyFont="1" applyFill="1" applyBorder="1" applyAlignment="1" applyProtection="1">
      <alignment horizontal="center" vertical="center" wrapText="1"/>
      <protection locked="0"/>
    </xf>
    <xf numFmtId="0" fontId="28" fillId="0" borderId="0" xfId="0" applyFont="1" applyAlignment="1">
      <alignment wrapText="1"/>
    </xf>
    <xf numFmtId="49" fontId="24" fillId="0" borderId="25" xfId="0" applyNumberFormat="1" applyFont="1" applyFill="1" applyBorder="1" applyAlignment="1" applyProtection="1">
      <alignment horizontal="center" vertical="center" wrapText="1"/>
      <protection locked="0"/>
    </xf>
    <xf numFmtId="0" fontId="31" fillId="0" borderId="24" xfId="0" applyFont="1" applyFill="1" applyBorder="1" applyAlignment="1">
      <alignment wrapText="1"/>
    </xf>
    <xf numFmtId="0" fontId="40" fillId="0" borderId="24" xfId="0" applyFont="1" applyFill="1" applyBorder="1" applyAlignment="1">
      <alignment horizontal="center" vertical="center"/>
    </xf>
    <xf numFmtId="0" fontId="40" fillId="0" borderId="2" xfId="0" applyFont="1" applyFill="1" applyBorder="1" applyAlignment="1">
      <alignment horizontal="center" vertical="center"/>
    </xf>
    <xf numFmtId="0" fontId="25" fillId="0" borderId="43" xfId="0" applyFont="1" applyBorder="1" applyAlignment="1">
      <alignment horizontal="left" vertical="center"/>
    </xf>
    <xf numFmtId="0" fontId="20" fillId="0" borderId="24" xfId="0" applyFont="1" applyFill="1" applyBorder="1" applyAlignment="1">
      <alignment vertical="top" wrapText="1"/>
    </xf>
    <xf numFmtId="49" fontId="18" fillId="0" borderId="28" xfId="0" applyNumberFormat="1" applyFont="1" applyFill="1" applyBorder="1" applyAlignment="1">
      <alignment horizontal="left" vertical="center"/>
    </xf>
    <xf numFmtId="0" fontId="17" fillId="0" borderId="28" xfId="0" applyFont="1" applyFill="1" applyBorder="1"/>
    <xf numFmtId="0" fontId="25" fillId="0" borderId="2" xfId="0" applyFont="1" applyBorder="1" applyAlignment="1">
      <alignment vertical="top" wrapText="1"/>
    </xf>
    <xf numFmtId="0" fontId="20" fillId="0" borderId="28" xfId="0" applyFont="1" applyFill="1" applyBorder="1"/>
    <xf numFmtId="0" fontId="25" fillId="0" borderId="28" xfId="0" applyFont="1" applyFill="1" applyBorder="1" applyAlignment="1">
      <alignment horizontal="center" vertical="center"/>
    </xf>
    <xf numFmtId="49" fontId="24" fillId="0" borderId="44" xfId="0" applyNumberFormat="1" applyFont="1" applyFill="1" applyBorder="1" applyAlignment="1">
      <alignment vertical="center"/>
    </xf>
    <xf numFmtId="49" fontId="24" fillId="0" borderId="14" xfId="0" applyNumberFormat="1" applyFont="1" applyFill="1" applyBorder="1" applyAlignment="1" applyProtection="1">
      <alignment horizontal="center" vertical="center" wrapText="1"/>
      <protection locked="0"/>
    </xf>
    <xf numFmtId="0" fontId="24" fillId="0" borderId="23" xfId="0" applyFont="1" applyFill="1" applyBorder="1" applyAlignment="1">
      <alignment vertical="center" wrapText="1"/>
    </xf>
    <xf numFmtId="0" fontId="40" fillId="0" borderId="23" xfId="0" applyFont="1" applyFill="1" applyBorder="1" applyAlignment="1">
      <alignment horizontal="center" vertical="center"/>
    </xf>
    <xf numFmtId="0" fontId="40" fillId="0" borderId="20" xfId="0" applyFont="1" applyFill="1" applyBorder="1" applyAlignment="1">
      <alignment horizontal="center" vertical="center" wrapText="1"/>
    </xf>
    <xf numFmtId="0" fontId="40" fillId="0" borderId="49" xfId="0" applyFont="1" applyFill="1" applyBorder="1" applyAlignment="1">
      <alignment horizontal="center" vertical="center" wrapText="1"/>
    </xf>
    <xf numFmtId="0" fontId="20" fillId="0" borderId="28" xfId="0" applyFont="1" applyFill="1" applyBorder="1" applyAlignment="1">
      <alignment vertical="center" wrapText="1"/>
    </xf>
    <xf numFmtId="0" fontId="31" fillId="0" borderId="28" xfId="0" applyFont="1" applyFill="1" applyBorder="1" applyAlignment="1" applyProtection="1">
      <alignment vertical="top" wrapText="1"/>
      <protection locked="0"/>
    </xf>
    <xf numFmtId="0" fontId="27" fillId="0" borderId="28" xfId="0" applyFont="1" applyFill="1" applyBorder="1" applyAlignment="1">
      <alignment horizontal="center" vertical="center"/>
    </xf>
    <xf numFmtId="0" fontId="20" fillId="0" borderId="28" xfId="0" applyFont="1" applyFill="1" applyBorder="1" applyAlignment="1">
      <alignment wrapText="1"/>
    </xf>
    <xf numFmtId="0" fontId="25" fillId="0" borderId="42" xfId="0" applyFont="1" applyBorder="1" applyAlignment="1">
      <alignment horizontal="left" vertical="center"/>
    </xf>
    <xf numFmtId="0" fontId="31" fillId="0" borderId="24" xfId="0" applyFont="1" applyFill="1" applyBorder="1" applyAlignment="1" applyProtection="1">
      <alignment horizontal="left" vertical="top" wrapText="1"/>
      <protection locked="0"/>
    </xf>
    <xf numFmtId="49" fontId="24" fillId="0" borderId="57" xfId="0" applyNumberFormat="1" applyFont="1" applyFill="1" applyBorder="1" applyAlignment="1" applyProtection="1">
      <alignment horizontal="center" vertical="center" wrapText="1"/>
      <protection locked="0"/>
    </xf>
    <xf numFmtId="0" fontId="31" fillId="0" borderId="28" xfId="0" applyFont="1" applyFill="1" applyBorder="1" applyAlignment="1">
      <alignment horizontal="left" vertical="top" wrapText="1"/>
    </xf>
    <xf numFmtId="49" fontId="18" fillId="0" borderId="55" xfId="0" applyNumberFormat="1" applyFont="1" applyFill="1" applyBorder="1" applyAlignment="1" applyProtection="1">
      <alignment horizontal="center" vertical="center" wrapText="1"/>
      <protection locked="0"/>
    </xf>
    <xf numFmtId="0" fontId="20" fillId="0" borderId="28" xfId="0" applyFont="1" applyFill="1" applyBorder="1" applyAlignment="1" applyProtection="1">
      <alignment horizontal="left" vertical="top" wrapText="1"/>
      <protection locked="0"/>
    </xf>
    <xf numFmtId="0" fontId="27" fillId="0" borderId="2" xfId="0" applyFont="1" applyFill="1" applyBorder="1" applyAlignment="1">
      <alignment horizontal="center" vertical="center"/>
    </xf>
    <xf numFmtId="0" fontId="31" fillId="0" borderId="57" xfId="0" applyFont="1" applyFill="1" applyBorder="1" applyAlignment="1" applyProtection="1">
      <alignment vertical="center" wrapText="1"/>
      <protection locked="0"/>
    </xf>
    <xf numFmtId="0" fontId="31" fillId="0" borderId="28" xfId="0" applyFont="1" applyFill="1" applyBorder="1" applyAlignment="1" applyProtection="1">
      <alignment vertical="center" wrapText="1"/>
      <protection locked="0"/>
    </xf>
    <xf numFmtId="0" fontId="25" fillId="0" borderId="19" xfId="0" applyFont="1" applyFill="1" applyBorder="1" applyAlignment="1">
      <alignment horizontal="center" vertical="center"/>
    </xf>
    <xf numFmtId="0" fontId="20" fillId="0" borderId="28" xfId="0" applyFont="1" applyFill="1" applyBorder="1" applyAlignment="1">
      <alignment vertical="top" wrapText="1"/>
    </xf>
    <xf numFmtId="0" fontId="25" fillId="0" borderId="14" xfId="0" applyFont="1" applyFill="1" applyBorder="1" applyAlignment="1">
      <alignment horizontal="center" vertical="center"/>
    </xf>
    <xf numFmtId="49" fontId="18" fillId="0" borderId="22" xfId="0" applyNumberFormat="1" applyFont="1" applyFill="1" applyBorder="1" applyAlignment="1" applyProtection="1">
      <alignment horizontal="center" vertical="center" wrapText="1"/>
      <protection locked="0"/>
    </xf>
    <xf numFmtId="0" fontId="20" fillId="0" borderId="58" xfId="0" applyFont="1" applyFill="1" applyBorder="1" applyAlignment="1" applyProtection="1">
      <alignment horizontal="left" vertical="top" wrapText="1"/>
      <protection locked="0"/>
    </xf>
    <xf numFmtId="0" fontId="28" fillId="0" borderId="2" xfId="0" applyFont="1" applyFill="1" applyBorder="1" applyAlignment="1" applyProtection="1">
      <alignment vertical="top" wrapText="1"/>
      <protection locked="0"/>
    </xf>
    <xf numFmtId="0" fontId="20" fillId="0" borderId="2" xfId="0" applyFont="1" applyBorder="1" applyAlignment="1" applyProtection="1">
      <alignment vertical="top" wrapText="1"/>
      <protection locked="0"/>
    </xf>
    <xf numFmtId="0" fontId="28" fillId="0" borderId="28" xfId="0" applyFont="1" applyBorder="1" applyAlignment="1">
      <alignment wrapText="1"/>
    </xf>
    <xf numFmtId="0" fontId="20" fillId="0" borderId="57" xfId="0" applyFont="1" applyBorder="1" applyAlignment="1" applyProtection="1">
      <alignment vertical="top" wrapText="1"/>
      <protection locked="0"/>
    </xf>
    <xf numFmtId="0" fontId="28" fillId="0" borderId="55" xfId="0" applyFont="1" applyBorder="1" applyAlignment="1">
      <alignment vertical="top" wrapText="1"/>
    </xf>
    <xf numFmtId="49" fontId="25" fillId="0" borderId="2" xfId="0" applyNumberFormat="1" applyFont="1" applyBorder="1" applyAlignment="1" applyProtection="1">
      <alignment horizontal="center" vertical="center"/>
      <protection locked="0"/>
    </xf>
    <xf numFmtId="0" fontId="44" fillId="0" borderId="28" xfId="0" applyFont="1" applyFill="1" applyBorder="1" applyAlignment="1" applyProtection="1">
      <alignment vertical="center" wrapText="1"/>
      <protection locked="0"/>
    </xf>
    <xf numFmtId="0" fontId="44" fillId="0" borderId="2" xfId="0" applyFont="1" applyFill="1" applyBorder="1" applyAlignment="1">
      <alignment horizontal="left" wrapText="1"/>
    </xf>
    <xf numFmtId="0" fontId="45" fillId="0" borderId="23" xfId="0" applyFont="1" applyFill="1" applyBorder="1" applyAlignment="1">
      <alignment horizontal="center" vertical="center"/>
    </xf>
    <xf numFmtId="0" fontId="45" fillId="0" borderId="2" xfId="0" applyFont="1" applyFill="1" applyBorder="1" applyAlignment="1">
      <alignment horizontal="center" vertical="center"/>
    </xf>
    <xf numFmtId="0" fontId="46" fillId="0" borderId="2" xfId="0" applyFont="1" applyFill="1" applyBorder="1" applyAlignment="1">
      <alignment horizontal="center" vertical="center" wrapText="1"/>
    </xf>
    <xf numFmtId="0" fontId="45" fillId="0" borderId="28" xfId="0" applyFont="1" applyFill="1" applyBorder="1" applyAlignment="1">
      <alignment horizontal="center" vertical="center"/>
    </xf>
    <xf numFmtId="0" fontId="45" fillId="0" borderId="24" xfId="0" applyFont="1" applyFill="1" applyBorder="1" applyAlignment="1">
      <alignment horizontal="center" vertical="center"/>
    </xf>
    <xf numFmtId="0" fontId="45" fillId="0" borderId="22" xfId="0" applyFont="1" applyFill="1" applyBorder="1" applyAlignment="1">
      <alignment horizontal="center" vertical="center"/>
    </xf>
    <xf numFmtId="0" fontId="29" fillId="0" borderId="0" xfId="0" applyFont="1" applyAlignment="1">
      <alignment wrapText="1"/>
    </xf>
    <xf numFmtId="0" fontId="19" fillId="0" borderId="0" xfId="0" applyFont="1" applyBorder="1" applyAlignment="1">
      <alignment horizontal="center" wrapText="1"/>
    </xf>
    <xf numFmtId="0" fontId="31" fillId="0" borderId="24" xfId="0" applyFont="1" applyFill="1" applyBorder="1" applyAlignment="1" applyProtection="1">
      <alignment horizontal="left" vertical="center" wrapText="1"/>
      <protection locked="0"/>
    </xf>
    <xf numFmtId="0" fontId="31" fillId="0" borderId="59" xfId="0" applyFont="1" applyFill="1" applyBorder="1" applyAlignment="1" applyProtection="1">
      <alignment horizontal="left" vertical="center" wrapText="1"/>
      <protection locked="0"/>
    </xf>
    <xf numFmtId="0" fontId="20" fillId="0" borderId="0" xfId="0" applyFont="1" applyBorder="1" applyAlignment="1">
      <alignment horizontal="left"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8"/>
  <sheetViews>
    <sheetView tabSelected="1" view="pageBreakPreview" topLeftCell="A140" zoomScale="25" zoomScaleNormal="25" zoomScaleSheetLayoutView="25" workbookViewId="0">
      <pane xSplit="1" topLeftCell="B1" activePane="topRight" state="frozen"/>
      <selection activeCell="A47" sqref="A47"/>
      <selection pane="topRight" activeCell="D147" sqref="D147"/>
    </sheetView>
  </sheetViews>
  <sheetFormatPr defaultRowHeight="12.75"/>
  <cols>
    <col min="1" max="1" width="15.28515625" style="127" customWidth="1"/>
    <col min="2" max="2" width="15.42578125" style="1" customWidth="1"/>
    <col min="3" max="3" width="16.42578125" style="1" customWidth="1"/>
    <col min="4" max="4" width="45.85546875" style="1" customWidth="1"/>
    <col min="5" max="5" width="70.5703125" style="1" customWidth="1"/>
    <col min="6" max="6" width="16.7109375" style="1" customWidth="1"/>
    <col min="7" max="7" width="17" style="1" customWidth="1"/>
    <col min="8" max="8" width="15.7109375" style="1" customWidth="1"/>
    <col min="9" max="9" width="17.5703125" style="1" customWidth="1"/>
    <col min="10" max="16384" width="9.140625" style="1"/>
  </cols>
  <sheetData>
    <row r="1" spans="1:9" ht="15.75">
      <c r="F1" s="2" t="s">
        <v>0</v>
      </c>
      <c r="G1" s="2"/>
    </row>
    <row r="2" spans="1:9" ht="15.75">
      <c r="F2" s="2" t="s">
        <v>92</v>
      </c>
      <c r="G2" s="2"/>
    </row>
    <row r="3" spans="1:9" ht="15.75">
      <c r="F3" s="2" t="s">
        <v>1</v>
      </c>
      <c r="G3" s="2"/>
    </row>
    <row r="4" spans="1:9" ht="15.75">
      <c r="F4" s="2" t="s">
        <v>93</v>
      </c>
      <c r="G4" s="2"/>
    </row>
    <row r="5" spans="1:9" ht="15.75">
      <c r="F5" s="2" t="s">
        <v>2</v>
      </c>
      <c r="G5" s="2"/>
    </row>
    <row r="6" spans="1:9" ht="15.75">
      <c r="F6" s="2" t="s">
        <v>100</v>
      </c>
    </row>
    <row r="7" spans="1:9" ht="49.5" customHeight="1">
      <c r="B7" s="269" t="s">
        <v>111</v>
      </c>
      <c r="C7" s="269"/>
      <c r="D7" s="269"/>
      <c r="E7" s="269"/>
      <c r="F7" s="269"/>
      <c r="G7" s="269"/>
      <c r="H7" s="269"/>
      <c r="I7" s="3"/>
    </row>
    <row r="8" spans="1:9" ht="19.5" thickBot="1">
      <c r="B8" s="3"/>
      <c r="C8" s="3"/>
      <c r="D8" s="3"/>
      <c r="E8" s="3"/>
      <c r="F8" s="3"/>
      <c r="G8" s="3"/>
      <c r="H8" s="3" t="s">
        <v>3</v>
      </c>
      <c r="I8" s="3"/>
    </row>
    <row r="9" spans="1:9" ht="126" customHeight="1" thickBot="1">
      <c r="A9" s="128" t="s">
        <v>4</v>
      </c>
      <c r="B9" s="126" t="s">
        <v>120</v>
      </c>
      <c r="C9" s="4" t="s">
        <v>5</v>
      </c>
      <c r="D9" s="4" t="s">
        <v>122</v>
      </c>
      <c r="E9" s="4" t="s">
        <v>6</v>
      </c>
      <c r="F9" s="5" t="s">
        <v>7</v>
      </c>
      <c r="G9" s="6" t="s">
        <v>8</v>
      </c>
      <c r="H9" s="7" t="s">
        <v>9</v>
      </c>
      <c r="I9" s="3"/>
    </row>
    <row r="10" spans="1:9" s="8" customFormat="1" ht="57" thickBot="1">
      <c r="A10" s="129" t="s">
        <v>121</v>
      </c>
      <c r="B10" s="122"/>
      <c r="C10" s="122"/>
      <c r="D10" s="97" t="s">
        <v>10</v>
      </c>
      <c r="E10" s="109"/>
      <c r="F10" s="123">
        <f>SUM(F12+F18+F20+F21+F31+F33+F40+F41+F42+F43+F47+F49+F50)</f>
        <v>1968359</v>
      </c>
      <c r="G10" s="123">
        <f>SUM(G12+G18+G20+G21+G31+G33+G40+G41+G42+G43+G47+G49+G50)</f>
        <v>320600</v>
      </c>
      <c r="H10" s="123">
        <f>SUM(H12+H18+H20+H21+H31+H33+H40+H41+H42+H43+H47+H49+H50)</f>
        <v>2288959</v>
      </c>
    </row>
    <row r="11" spans="1:9" s="32" customFormat="1" ht="57" thickBot="1">
      <c r="A11" s="143" t="s">
        <v>123</v>
      </c>
      <c r="B11" s="144"/>
      <c r="C11" s="144"/>
      <c r="D11" s="97" t="s">
        <v>10</v>
      </c>
      <c r="E11" s="111"/>
      <c r="F11" s="141"/>
      <c r="G11" s="141"/>
      <c r="H11" s="142"/>
    </row>
    <row r="12" spans="1:9" s="32" customFormat="1" ht="37.5">
      <c r="A12" s="138" t="s">
        <v>125</v>
      </c>
      <c r="B12" s="139"/>
      <c r="C12" s="139"/>
      <c r="D12" s="140" t="s">
        <v>126</v>
      </c>
      <c r="E12" s="111"/>
      <c r="F12" s="166">
        <f>SUM(F13:F14)</f>
        <v>181000</v>
      </c>
      <c r="G12" s="166">
        <f>SUM(G13:G14)</f>
        <v>0</v>
      </c>
      <c r="H12" s="166">
        <f>SUM(H13:H14)</f>
        <v>181000</v>
      </c>
    </row>
    <row r="13" spans="1:9" s="151" customFormat="1" ht="56.25">
      <c r="A13" s="147" t="s">
        <v>124</v>
      </c>
      <c r="B13" s="152" t="s">
        <v>190</v>
      </c>
      <c r="C13" s="152" t="s">
        <v>13</v>
      </c>
      <c r="D13" s="153" t="s">
        <v>127</v>
      </c>
      <c r="E13" s="63" t="s">
        <v>228</v>
      </c>
      <c r="F13" s="167">
        <v>141000</v>
      </c>
      <c r="G13" s="167"/>
      <c r="H13" s="168">
        <f>SUM(F13+G13)</f>
        <v>141000</v>
      </c>
      <c r="I13" s="150"/>
    </row>
    <row r="14" spans="1:9" s="151" customFormat="1" ht="75">
      <c r="A14" s="147" t="s">
        <v>124</v>
      </c>
      <c r="B14" s="152" t="s">
        <v>190</v>
      </c>
      <c r="C14" s="152" t="s">
        <v>13</v>
      </c>
      <c r="D14" s="153" t="s">
        <v>127</v>
      </c>
      <c r="E14" s="63" t="s">
        <v>231</v>
      </c>
      <c r="F14" s="167">
        <v>40000</v>
      </c>
      <c r="G14" s="167"/>
      <c r="H14" s="168">
        <f>SUM(F14+G14)</f>
        <v>40000</v>
      </c>
      <c r="I14" s="150"/>
    </row>
    <row r="15" spans="1:9" s="32" customFormat="1" ht="32.25" hidden="1" customHeight="1">
      <c r="A15" s="138" t="s">
        <v>128</v>
      </c>
      <c r="B15" s="145"/>
      <c r="C15" s="145"/>
      <c r="D15" s="146" t="s">
        <v>129</v>
      </c>
      <c r="E15" s="63"/>
      <c r="F15" s="169">
        <f>F16+F17</f>
        <v>0</v>
      </c>
      <c r="G15" s="169">
        <f>G16+G17</f>
        <v>0</v>
      </c>
      <c r="H15" s="169">
        <f>H16+H17</f>
        <v>0</v>
      </c>
    </row>
    <row r="16" spans="1:9" s="151" customFormat="1" ht="58.5" hidden="1">
      <c r="A16" s="147" t="s">
        <v>130</v>
      </c>
      <c r="B16" s="148" t="s">
        <v>14</v>
      </c>
      <c r="C16" s="148" t="s">
        <v>15</v>
      </c>
      <c r="D16" s="149" t="s">
        <v>131</v>
      </c>
      <c r="E16" s="64" t="s">
        <v>116</v>
      </c>
      <c r="F16" s="170"/>
      <c r="G16" s="170"/>
      <c r="H16" s="171">
        <f>SUM(F16+G16)</f>
        <v>0</v>
      </c>
      <c r="I16" s="150"/>
    </row>
    <row r="17" spans="1:8" s="27" customFormat="1" ht="56.25" hidden="1">
      <c r="A17" s="132"/>
      <c r="B17" s="39" t="s">
        <v>108</v>
      </c>
      <c r="C17" s="19" t="s">
        <v>15</v>
      </c>
      <c r="D17" s="73" t="s">
        <v>109</v>
      </c>
      <c r="E17" s="66" t="s">
        <v>110</v>
      </c>
      <c r="F17" s="20"/>
      <c r="G17" s="20"/>
      <c r="H17" s="57">
        <f t="shared" ref="H17:H55" si="0">SUM(F17+G17)</f>
        <v>0</v>
      </c>
    </row>
    <row r="18" spans="1:8" s="27" customFormat="1" ht="37.5">
      <c r="A18" s="132" t="s">
        <v>297</v>
      </c>
      <c r="B18" s="39" t="s">
        <v>298</v>
      </c>
      <c r="C18" s="19"/>
      <c r="D18" s="213" t="s">
        <v>299</v>
      </c>
      <c r="E18" s="214"/>
      <c r="F18" s="20">
        <f>SUM(F19)</f>
        <v>0</v>
      </c>
      <c r="G18" s="20">
        <f>SUM(G19)</f>
        <v>180600</v>
      </c>
      <c r="H18" s="20">
        <f>SUM(H19)</f>
        <v>180600</v>
      </c>
    </row>
    <row r="19" spans="1:8" s="27" customFormat="1" ht="75">
      <c r="A19" s="208" t="s">
        <v>278</v>
      </c>
      <c r="B19" s="19" t="s">
        <v>279</v>
      </c>
      <c r="C19" s="37" t="s">
        <v>102</v>
      </c>
      <c r="D19" s="74" t="s">
        <v>132</v>
      </c>
      <c r="E19" s="75" t="s">
        <v>106</v>
      </c>
      <c r="F19" s="20"/>
      <c r="G19" s="20">
        <v>180600</v>
      </c>
      <c r="H19" s="21">
        <f t="shared" si="0"/>
        <v>180600</v>
      </c>
    </row>
    <row r="20" spans="1:8" s="27" customFormat="1" ht="93.75">
      <c r="A20" s="132" t="s">
        <v>133</v>
      </c>
      <c r="B20" s="37" t="s">
        <v>191</v>
      </c>
      <c r="C20" s="37" t="s">
        <v>24</v>
      </c>
      <c r="D20" s="164" t="s">
        <v>166</v>
      </c>
      <c r="E20" s="66" t="s">
        <v>118</v>
      </c>
      <c r="F20" s="20">
        <v>40000</v>
      </c>
      <c r="G20" s="20"/>
      <c r="H20" s="21">
        <f t="shared" si="0"/>
        <v>40000</v>
      </c>
    </row>
    <row r="21" spans="1:8" s="27" customFormat="1" ht="64.5" customHeight="1">
      <c r="A21" s="154" t="s">
        <v>134</v>
      </c>
      <c r="B21" s="37" t="s">
        <v>192</v>
      </c>
      <c r="C21" s="37" t="s">
        <v>86</v>
      </c>
      <c r="D21" s="140" t="s">
        <v>146</v>
      </c>
      <c r="E21" s="69" t="s">
        <v>300</v>
      </c>
      <c r="F21" s="20">
        <v>270000</v>
      </c>
      <c r="G21" s="20">
        <v>20000</v>
      </c>
      <c r="H21" s="21">
        <f t="shared" si="0"/>
        <v>290000</v>
      </c>
    </row>
    <row r="22" spans="1:8" s="27" customFormat="1" ht="72" hidden="1" customHeight="1">
      <c r="A22" s="154" t="s">
        <v>135</v>
      </c>
      <c r="B22" s="59" t="s">
        <v>19</v>
      </c>
      <c r="C22" s="59" t="s">
        <v>25</v>
      </c>
      <c r="D22" s="158" t="s">
        <v>147</v>
      </c>
      <c r="E22" s="76" t="s">
        <v>112</v>
      </c>
      <c r="F22" s="60"/>
      <c r="G22" s="60"/>
      <c r="H22" s="172">
        <f t="shared" si="0"/>
        <v>0</v>
      </c>
    </row>
    <row r="23" spans="1:8" ht="65.25" hidden="1" customHeight="1">
      <c r="A23" s="132"/>
      <c r="B23" s="19" t="s">
        <v>19</v>
      </c>
      <c r="C23" s="19" t="s">
        <v>25</v>
      </c>
      <c r="D23" s="77" t="s">
        <v>20</v>
      </c>
      <c r="E23" s="63" t="s">
        <v>103</v>
      </c>
      <c r="F23" s="20"/>
      <c r="G23" s="20"/>
      <c r="H23" s="21">
        <f t="shared" si="0"/>
        <v>0</v>
      </c>
    </row>
    <row r="24" spans="1:8" ht="18.75" hidden="1">
      <c r="A24" s="132"/>
      <c r="B24" s="22"/>
      <c r="C24" s="22"/>
      <c r="D24" s="78"/>
      <c r="E24" s="75"/>
      <c r="F24" s="23"/>
      <c r="G24" s="20"/>
      <c r="H24" s="21">
        <f t="shared" si="0"/>
        <v>0</v>
      </c>
    </row>
    <row r="25" spans="1:8" ht="18.75" hidden="1">
      <c r="A25" s="132"/>
      <c r="B25" s="22"/>
      <c r="C25" s="22"/>
      <c r="D25" s="78"/>
      <c r="E25" s="75"/>
      <c r="F25" s="23"/>
      <c r="G25" s="20"/>
      <c r="H25" s="21">
        <f t="shared" si="0"/>
        <v>0</v>
      </c>
    </row>
    <row r="26" spans="1:8" ht="18.75" hidden="1">
      <c r="A26" s="132"/>
      <c r="B26" s="22"/>
      <c r="C26" s="22"/>
      <c r="D26" s="78"/>
      <c r="E26" s="75"/>
      <c r="F26" s="23"/>
      <c r="G26" s="20"/>
      <c r="H26" s="21">
        <f t="shared" si="0"/>
        <v>0</v>
      </c>
    </row>
    <row r="27" spans="1:8" ht="18.75" hidden="1">
      <c r="A27" s="132"/>
      <c r="B27" s="22"/>
      <c r="C27" s="22"/>
      <c r="D27" s="78"/>
      <c r="E27" s="75"/>
      <c r="F27" s="23"/>
      <c r="G27" s="20"/>
      <c r="H27" s="21">
        <f t="shared" si="0"/>
        <v>0</v>
      </c>
    </row>
    <row r="28" spans="1:8" ht="56.25" hidden="1">
      <c r="A28" s="132"/>
      <c r="B28" s="24" t="s">
        <v>22</v>
      </c>
      <c r="C28" s="24" t="s">
        <v>26</v>
      </c>
      <c r="D28" s="79" t="s">
        <v>27</v>
      </c>
      <c r="E28" s="63" t="s">
        <v>98</v>
      </c>
      <c r="F28" s="25"/>
      <c r="G28" s="20"/>
      <c r="H28" s="21">
        <f t="shared" si="0"/>
        <v>0</v>
      </c>
    </row>
    <row r="29" spans="1:8" s="26" customFormat="1" ht="37.5" hidden="1">
      <c r="A29" s="132"/>
      <c r="B29" s="40" t="s">
        <v>28</v>
      </c>
      <c r="C29" s="40" t="s">
        <v>29</v>
      </c>
      <c r="D29" s="78" t="s">
        <v>30</v>
      </c>
      <c r="E29" s="80" t="s">
        <v>88</v>
      </c>
      <c r="F29" s="20">
        <v>0</v>
      </c>
      <c r="G29" s="20"/>
      <c r="H29" s="21">
        <v>0</v>
      </c>
    </row>
    <row r="30" spans="1:8" s="26" customFormat="1" ht="56.25" hidden="1">
      <c r="A30" s="132"/>
      <c r="B30" s="40" t="s">
        <v>31</v>
      </c>
      <c r="C30" s="40" t="s">
        <v>32</v>
      </c>
      <c r="D30" s="78" t="s">
        <v>33</v>
      </c>
      <c r="E30" s="80" t="s">
        <v>90</v>
      </c>
      <c r="F30" s="20">
        <v>0</v>
      </c>
      <c r="G30" s="20"/>
      <c r="H30" s="21">
        <v>0</v>
      </c>
    </row>
    <row r="31" spans="1:8" s="27" customFormat="1" ht="75.75" customHeight="1">
      <c r="A31" s="154" t="s">
        <v>136</v>
      </c>
      <c r="B31" s="41" t="s">
        <v>193</v>
      </c>
      <c r="C31" s="41" t="s">
        <v>34</v>
      </c>
      <c r="D31" s="81" t="s">
        <v>35</v>
      </c>
      <c r="E31" s="68" t="s">
        <v>230</v>
      </c>
      <c r="F31" s="23">
        <v>100000</v>
      </c>
      <c r="G31" s="20"/>
      <c r="H31" s="57">
        <f t="shared" si="0"/>
        <v>100000</v>
      </c>
    </row>
    <row r="32" spans="1:8" s="27" customFormat="1" ht="54" hidden="1" customHeight="1">
      <c r="A32" s="154" t="s">
        <v>137</v>
      </c>
      <c r="B32" s="41" t="s">
        <v>36</v>
      </c>
      <c r="C32" s="41" t="s">
        <v>37</v>
      </c>
      <c r="D32" s="81" t="s">
        <v>85</v>
      </c>
      <c r="E32" s="82" t="s">
        <v>38</v>
      </c>
      <c r="F32" s="20"/>
      <c r="G32" s="20"/>
      <c r="H32" s="57">
        <f t="shared" si="0"/>
        <v>0</v>
      </c>
    </row>
    <row r="33" spans="1:8" s="35" customFormat="1" ht="65.25" customHeight="1">
      <c r="A33" s="154" t="s">
        <v>138</v>
      </c>
      <c r="B33" s="37" t="s">
        <v>194</v>
      </c>
      <c r="C33" s="37" t="s">
        <v>26</v>
      </c>
      <c r="D33" s="83" t="s">
        <v>39</v>
      </c>
      <c r="E33" s="72" t="s">
        <v>237</v>
      </c>
      <c r="F33" s="20"/>
      <c r="G33" s="45">
        <v>120000</v>
      </c>
      <c r="H33" s="57">
        <f t="shared" si="0"/>
        <v>120000</v>
      </c>
    </row>
    <row r="34" spans="1:8" ht="18.75" hidden="1">
      <c r="A34" s="154"/>
      <c r="B34" s="37"/>
      <c r="C34" s="37"/>
      <c r="D34" s="67"/>
      <c r="E34" s="84"/>
      <c r="F34" s="20"/>
      <c r="G34" s="20"/>
      <c r="H34" s="57">
        <f t="shared" si="0"/>
        <v>0</v>
      </c>
    </row>
    <row r="35" spans="1:8" ht="18.75" hidden="1">
      <c r="A35" s="154" t="s">
        <v>139</v>
      </c>
      <c r="B35" s="37"/>
      <c r="C35" s="37"/>
      <c r="D35" s="67"/>
      <c r="E35" s="84"/>
      <c r="F35" s="20"/>
      <c r="G35" s="20"/>
      <c r="H35" s="57">
        <f t="shared" si="0"/>
        <v>0</v>
      </c>
    </row>
    <row r="36" spans="1:8" ht="56.25" hidden="1">
      <c r="A36" s="154" t="s">
        <v>140</v>
      </c>
      <c r="B36" s="37">
        <v>200200</v>
      </c>
      <c r="C36" s="37"/>
      <c r="D36" s="85" t="s">
        <v>23</v>
      </c>
      <c r="E36" s="66" t="s">
        <v>89</v>
      </c>
      <c r="F36" s="20"/>
      <c r="G36" s="45"/>
      <c r="H36" s="57">
        <f t="shared" si="0"/>
        <v>0</v>
      </c>
    </row>
    <row r="37" spans="1:8" ht="18.75" hidden="1">
      <c r="A37" s="154"/>
      <c r="B37" s="37"/>
      <c r="C37" s="37"/>
      <c r="D37" s="83"/>
      <c r="E37" s="69"/>
      <c r="F37" s="45"/>
      <c r="G37" s="45"/>
      <c r="H37" s="57"/>
    </row>
    <row r="38" spans="1:8" s="27" customFormat="1" ht="18.75" hidden="1">
      <c r="A38" s="154" t="s">
        <v>141</v>
      </c>
      <c r="B38" s="37"/>
      <c r="C38" s="37"/>
      <c r="D38" s="67"/>
      <c r="E38" s="68"/>
      <c r="F38" s="20"/>
      <c r="G38" s="20"/>
      <c r="H38" s="57">
        <f t="shared" si="0"/>
        <v>0</v>
      </c>
    </row>
    <row r="39" spans="1:8" s="33" customFormat="1" ht="18" hidden="1" customHeight="1">
      <c r="A39" s="154" t="s">
        <v>142</v>
      </c>
      <c r="B39" s="37" t="s">
        <v>41</v>
      </c>
      <c r="C39" s="37" t="s">
        <v>40</v>
      </c>
      <c r="D39" s="67" t="s">
        <v>42</v>
      </c>
      <c r="E39" s="68" t="s">
        <v>114</v>
      </c>
      <c r="F39" s="20"/>
      <c r="G39" s="45"/>
      <c r="H39" s="57">
        <f t="shared" si="0"/>
        <v>0</v>
      </c>
    </row>
    <row r="40" spans="1:8" s="27" customFormat="1" ht="37.5">
      <c r="A40" s="154" t="s">
        <v>143</v>
      </c>
      <c r="B40" s="37" t="s">
        <v>195</v>
      </c>
      <c r="C40" s="37" t="s">
        <v>40</v>
      </c>
      <c r="D40" s="67" t="s">
        <v>42</v>
      </c>
      <c r="E40" s="68" t="s">
        <v>225</v>
      </c>
      <c r="F40" s="20">
        <v>200000</v>
      </c>
      <c r="G40" s="20"/>
      <c r="H40" s="57">
        <f t="shared" si="0"/>
        <v>200000</v>
      </c>
    </row>
    <row r="41" spans="1:8" s="27" customFormat="1" ht="22.15" customHeight="1">
      <c r="A41" s="154" t="s">
        <v>143</v>
      </c>
      <c r="B41" s="37" t="s">
        <v>195</v>
      </c>
      <c r="C41" s="37" t="s">
        <v>40</v>
      </c>
      <c r="D41" s="67" t="s">
        <v>42</v>
      </c>
      <c r="E41" s="69" t="s">
        <v>236</v>
      </c>
      <c r="F41" s="20">
        <v>99400</v>
      </c>
      <c r="G41" s="20"/>
      <c r="H41" s="57">
        <f t="shared" si="0"/>
        <v>99400</v>
      </c>
    </row>
    <row r="42" spans="1:8" s="27" customFormat="1" ht="78.75" customHeight="1">
      <c r="A42" s="154" t="s">
        <v>143</v>
      </c>
      <c r="B42" s="37" t="s">
        <v>195</v>
      </c>
      <c r="C42" s="37" t="s">
        <v>40</v>
      </c>
      <c r="D42" s="67" t="s">
        <v>42</v>
      </c>
      <c r="E42" s="86" t="s">
        <v>288</v>
      </c>
      <c r="F42" s="20">
        <v>600000</v>
      </c>
      <c r="G42" s="20"/>
      <c r="H42" s="57">
        <f t="shared" si="0"/>
        <v>600000</v>
      </c>
    </row>
    <row r="43" spans="1:8" s="27" customFormat="1" ht="61.5" customHeight="1">
      <c r="A43" s="154" t="s">
        <v>143</v>
      </c>
      <c r="B43" s="37" t="s">
        <v>195</v>
      </c>
      <c r="C43" s="37" t="s">
        <v>40</v>
      </c>
      <c r="D43" s="67" t="s">
        <v>42</v>
      </c>
      <c r="E43" s="86" t="s">
        <v>235</v>
      </c>
      <c r="F43" s="20">
        <v>100000</v>
      </c>
      <c r="G43" s="20"/>
      <c r="H43" s="57">
        <f t="shared" si="0"/>
        <v>100000</v>
      </c>
    </row>
    <row r="44" spans="1:8" s="27" customFormat="1" ht="75" hidden="1">
      <c r="A44" s="154" t="s">
        <v>143</v>
      </c>
      <c r="B44" s="37" t="s">
        <v>195</v>
      </c>
      <c r="C44" s="37" t="s">
        <v>40</v>
      </c>
      <c r="D44" s="67" t="s">
        <v>42</v>
      </c>
      <c r="E44" s="69" t="s">
        <v>107</v>
      </c>
      <c r="F44" s="20"/>
      <c r="G44" s="20"/>
      <c r="H44" s="57">
        <f t="shared" si="0"/>
        <v>0</v>
      </c>
    </row>
    <row r="45" spans="1:8" ht="37.5" hidden="1">
      <c r="A45" s="154" t="s">
        <v>143</v>
      </c>
      <c r="B45" s="37" t="s">
        <v>195</v>
      </c>
      <c r="C45" s="37" t="s">
        <v>40</v>
      </c>
      <c r="D45" s="67" t="s">
        <v>42</v>
      </c>
      <c r="E45" s="86" t="s">
        <v>101</v>
      </c>
      <c r="F45" s="20"/>
      <c r="G45" s="20"/>
      <c r="H45" s="57">
        <f t="shared" si="0"/>
        <v>0</v>
      </c>
    </row>
    <row r="46" spans="1:8" ht="37.5" hidden="1">
      <c r="A46" s="154" t="s">
        <v>143</v>
      </c>
      <c r="B46" s="37" t="s">
        <v>195</v>
      </c>
      <c r="C46" s="19" t="s">
        <v>40</v>
      </c>
      <c r="D46" s="79" t="s">
        <v>42</v>
      </c>
      <c r="E46" s="86" t="s">
        <v>104</v>
      </c>
      <c r="F46" s="20"/>
      <c r="G46" s="20"/>
      <c r="H46" s="57">
        <f t="shared" si="0"/>
        <v>0</v>
      </c>
    </row>
    <row r="47" spans="1:8" ht="36.75" customHeight="1">
      <c r="A47" s="154" t="s">
        <v>143</v>
      </c>
      <c r="B47" s="37" t="s">
        <v>195</v>
      </c>
      <c r="C47" s="37" t="s">
        <v>40</v>
      </c>
      <c r="D47" s="67" t="s">
        <v>42</v>
      </c>
      <c r="E47" s="86" t="s">
        <v>292</v>
      </c>
      <c r="F47" s="20">
        <v>50000</v>
      </c>
      <c r="G47" s="20"/>
      <c r="H47" s="57">
        <f>SUM(F47+G47)</f>
        <v>50000</v>
      </c>
    </row>
    <row r="48" spans="1:8" s="35" customFormat="1" ht="37.5" hidden="1">
      <c r="A48" s="154" t="s">
        <v>143</v>
      </c>
      <c r="B48" s="37" t="s">
        <v>195</v>
      </c>
      <c r="C48" s="37" t="s">
        <v>40</v>
      </c>
      <c r="D48" s="87" t="s">
        <v>42</v>
      </c>
      <c r="E48" s="69" t="s">
        <v>113</v>
      </c>
      <c r="F48" s="173"/>
      <c r="G48" s="20"/>
      <c r="H48" s="57">
        <f t="shared" si="0"/>
        <v>0</v>
      </c>
    </row>
    <row r="49" spans="1:8" s="35" customFormat="1" ht="63.75" customHeight="1">
      <c r="A49" s="154" t="s">
        <v>143</v>
      </c>
      <c r="B49" s="37" t="s">
        <v>195</v>
      </c>
      <c r="C49" s="37" t="s">
        <v>40</v>
      </c>
      <c r="D49" s="87" t="s">
        <v>42</v>
      </c>
      <c r="E49" s="68" t="s">
        <v>115</v>
      </c>
      <c r="F49" s="173">
        <v>47959</v>
      </c>
      <c r="G49" s="20"/>
      <c r="H49" s="57">
        <f t="shared" si="0"/>
        <v>47959</v>
      </c>
    </row>
    <row r="50" spans="1:8" s="27" customFormat="1" ht="58.5" customHeight="1" thickBot="1">
      <c r="A50" s="154" t="s">
        <v>143</v>
      </c>
      <c r="B50" s="37" t="s">
        <v>195</v>
      </c>
      <c r="C50" s="36" t="s">
        <v>40</v>
      </c>
      <c r="D50" s="67" t="s">
        <v>42</v>
      </c>
      <c r="E50" s="68" t="s">
        <v>232</v>
      </c>
      <c r="F50" s="20">
        <v>280000</v>
      </c>
      <c r="G50" s="20"/>
      <c r="H50" s="57">
        <f t="shared" si="0"/>
        <v>280000</v>
      </c>
    </row>
    <row r="51" spans="1:8" ht="16.149999999999999" hidden="1" customHeight="1" thickBot="1">
      <c r="A51" s="132"/>
      <c r="B51" s="39"/>
      <c r="C51" s="39"/>
      <c r="D51" s="71"/>
      <c r="E51" s="72"/>
      <c r="F51" s="23"/>
      <c r="G51" s="23"/>
      <c r="H51" s="174">
        <f t="shared" si="0"/>
        <v>0</v>
      </c>
    </row>
    <row r="52" spans="1:8" s="14" customFormat="1" ht="56.25" customHeight="1" thickBot="1">
      <c r="A52" s="155">
        <v>1000000</v>
      </c>
      <c r="B52" s="47"/>
      <c r="C52" s="51"/>
      <c r="D52" s="88" t="s">
        <v>94</v>
      </c>
      <c r="E52" s="89"/>
      <c r="F52" s="175">
        <f>SUM(F53:F55)</f>
        <v>150000</v>
      </c>
      <c r="G52" s="175">
        <f>SUM(G53:G55)</f>
        <v>0</v>
      </c>
      <c r="H52" s="175">
        <f>SUM(H53:H55)</f>
        <v>150000</v>
      </c>
    </row>
    <row r="53" spans="1:8" ht="58.5" customHeight="1">
      <c r="A53" s="156">
        <v>1011090</v>
      </c>
      <c r="B53" s="48" t="s">
        <v>11</v>
      </c>
      <c r="C53" s="48" t="s">
        <v>76</v>
      </c>
      <c r="D53" s="90" t="s">
        <v>148</v>
      </c>
      <c r="E53" s="91" t="s">
        <v>252</v>
      </c>
      <c r="F53" s="176">
        <v>50000</v>
      </c>
      <c r="G53" s="176"/>
      <c r="H53" s="57">
        <f t="shared" si="0"/>
        <v>50000</v>
      </c>
    </row>
    <row r="54" spans="1:8" ht="27.75" hidden="1" customHeight="1" thickBot="1">
      <c r="A54" s="133"/>
      <c r="B54" s="50" t="s">
        <v>95</v>
      </c>
      <c r="C54" s="50" t="s">
        <v>77</v>
      </c>
      <c r="D54" s="92" t="s">
        <v>96</v>
      </c>
      <c r="E54" s="93" t="s">
        <v>97</v>
      </c>
      <c r="F54" s="177"/>
      <c r="G54" s="177"/>
      <c r="H54" s="57">
        <f t="shared" si="0"/>
        <v>0</v>
      </c>
    </row>
    <row r="55" spans="1:8" ht="39.75" customHeight="1" thickBot="1">
      <c r="A55" s="132" t="s">
        <v>144</v>
      </c>
      <c r="B55" s="39" t="s">
        <v>196</v>
      </c>
      <c r="C55" s="49" t="s">
        <v>77</v>
      </c>
      <c r="D55" s="92" t="s">
        <v>96</v>
      </c>
      <c r="E55" s="94" t="s">
        <v>222</v>
      </c>
      <c r="F55" s="23">
        <v>100000</v>
      </c>
      <c r="G55" s="23"/>
      <c r="H55" s="57">
        <f t="shared" si="0"/>
        <v>100000</v>
      </c>
    </row>
    <row r="56" spans="1:8" ht="60.75" customHeight="1" thickBot="1">
      <c r="A56" s="207" t="s">
        <v>145</v>
      </c>
      <c r="B56" s="9"/>
      <c r="C56" s="10"/>
      <c r="D56" s="95" t="s">
        <v>43</v>
      </c>
      <c r="E56" s="96"/>
      <c r="F56" s="178">
        <f>SUM(F57+F60)</f>
        <v>412900</v>
      </c>
      <c r="G56" s="178">
        <f>SUM(G57+G60)</f>
        <v>0</v>
      </c>
      <c r="H56" s="178">
        <f>SUM(H57+H60)</f>
        <v>412900</v>
      </c>
    </row>
    <row r="57" spans="1:8" ht="37.5">
      <c r="A57" s="156">
        <v>1113140</v>
      </c>
      <c r="B57" s="37" t="s">
        <v>197</v>
      </c>
      <c r="C57" s="37"/>
      <c r="D57" s="65" t="s">
        <v>284</v>
      </c>
      <c r="E57" s="69"/>
      <c r="F57" s="20">
        <f>SUM(F58:F59)</f>
        <v>112900</v>
      </c>
      <c r="G57" s="20">
        <f>SUM(G58:G59)</f>
        <v>0</v>
      </c>
      <c r="H57" s="20">
        <f>SUM(H58:H59)</f>
        <v>112900</v>
      </c>
    </row>
    <row r="58" spans="1:8" s="35" customFormat="1" ht="62.25" customHeight="1">
      <c r="A58" s="157">
        <v>1113143</v>
      </c>
      <c r="B58" s="37" t="s">
        <v>283</v>
      </c>
      <c r="C58" s="37" t="s">
        <v>56</v>
      </c>
      <c r="D58" s="65" t="s">
        <v>285</v>
      </c>
      <c r="E58" s="69" t="s">
        <v>289</v>
      </c>
      <c r="F58" s="20">
        <v>62900</v>
      </c>
      <c r="G58" s="20"/>
      <c r="H58" s="21">
        <f>SUM(F58+G58)</f>
        <v>62900</v>
      </c>
    </row>
    <row r="59" spans="1:8" s="35" customFormat="1" ht="37.5">
      <c r="A59" s="157">
        <v>1113143</v>
      </c>
      <c r="B59" s="43" t="s">
        <v>283</v>
      </c>
      <c r="C59" s="43" t="s">
        <v>56</v>
      </c>
      <c r="D59" s="65" t="s">
        <v>285</v>
      </c>
      <c r="E59" s="72" t="s">
        <v>233</v>
      </c>
      <c r="F59" s="179">
        <v>50000</v>
      </c>
      <c r="G59" s="180"/>
      <c r="H59" s="181">
        <f>SUM(F59+G59)</f>
        <v>50000</v>
      </c>
    </row>
    <row r="60" spans="1:8" s="35" customFormat="1" ht="37.5">
      <c r="A60" s="156">
        <v>1115010</v>
      </c>
      <c r="B60" s="43" t="s">
        <v>301</v>
      </c>
      <c r="C60" s="43"/>
      <c r="D60" s="79" t="s">
        <v>302</v>
      </c>
      <c r="E60" s="72"/>
      <c r="F60" s="179">
        <f>SUM(F61:F62)</f>
        <v>300000</v>
      </c>
      <c r="G60" s="179">
        <f>SUM(G61:G62)</f>
        <v>0</v>
      </c>
      <c r="H60" s="179">
        <f>SUM(H61:H62)</f>
        <v>300000</v>
      </c>
    </row>
    <row r="61" spans="1:8" s="35" customFormat="1" ht="56.25">
      <c r="A61" s="157">
        <v>1115011</v>
      </c>
      <c r="B61" s="43" t="s">
        <v>198</v>
      </c>
      <c r="C61" s="43" t="s">
        <v>81</v>
      </c>
      <c r="D61" s="65" t="s">
        <v>149</v>
      </c>
      <c r="E61" s="270" t="s">
        <v>234</v>
      </c>
      <c r="F61" s="179">
        <v>172000</v>
      </c>
      <c r="G61" s="180"/>
      <c r="H61" s="181">
        <f>SUM(F61+G61)</f>
        <v>172000</v>
      </c>
    </row>
    <row r="62" spans="1:8" s="27" customFormat="1" ht="56.25" customHeight="1" thickBot="1">
      <c r="A62" s="157">
        <v>1115012</v>
      </c>
      <c r="B62" s="209" t="s">
        <v>281</v>
      </c>
      <c r="C62" s="209" t="s">
        <v>81</v>
      </c>
      <c r="D62" s="212" t="s">
        <v>282</v>
      </c>
      <c r="E62" s="271"/>
      <c r="F62" s="179">
        <v>128000</v>
      </c>
      <c r="G62" s="180"/>
      <c r="H62" s="181">
        <f>SUM(F62+G62)</f>
        <v>128000</v>
      </c>
    </row>
    <row r="63" spans="1:8" ht="57" thickBot="1">
      <c r="A63" s="162" t="s">
        <v>150</v>
      </c>
      <c r="B63" s="9"/>
      <c r="C63" s="9"/>
      <c r="D63" s="97" t="s">
        <v>44</v>
      </c>
      <c r="E63" s="96"/>
      <c r="F63" s="178">
        <f>SUM(F66+F68+F69+F70+F71+F72+F73+F74)</f>
        <v>2200000</v>
      </c>
      <c r="G63" s="178">
        <f>SUM(G66+G68+G69+G70+G71+G72+G73+G74)</f>
        <v>0</v>
      </c>
      <c r="H63" s="178">
        <f>SUM(H66+H68+H69+H70+H71+H72+H73+H74)</f>
        <v>2200000</v>
      </c>
    </row>
    <row r="64" spans="1:8" ht="0.75" hidden="1" customHeight="1">
      <c r="A64" s="135"/>
      <c r="B64" s="36" t="s">
        <v>45</v>
      </c>
      <c r="C64" s="36"/>
      <c r="D64" s="98" t="s">
        <v>46</v>
      </c>
      <c r="E64" s="99"/>
      <c r="F64" s="182"/>
      <c r="G64" s="182"/>
      <c r="H64" s="21">
        <f t="shared" ref="H64:H79" si="1">SUM(F64+G64)</f>
        <v>0</v>
      </c>
    </row>
    <row r="65" spans="1:8" ht="15.75" hidden="1" customHeight="1">
      <c r="A65" s="132"/>
      <c r="B65" s="36" t="s">
        <v>47</v>
      </c>
      <c r="C65" s="36"/>
      <c r="D65" s="65" t="s">
        <v>48</v>
      </c>
      <c r="E65" s="99"/>
      <c r="F65" s="182"/>
      <c r="G65" s="182"/>
      <c r="H65" s="21">
        <f t="shared" si="1"/>
        <v>0</v>
      </c>
    </row>
    <row r="66" spans="1:8" ht="41.25" customHeight="1">
      <c r="A66" s="156">
        <v>1412210</v>
      </c>
      <c r="B66" s="22" t="s">
        <v>303</v>
      </c>
      <c r="C66" s="22"/>
      <c r="D66" s="215" t="s">
        <v>304</v>
      </c>
      <c r="E66" s="72"/>
      <c r="F66" s="185">
        <f>F67</f>
        <v>570000</v>
      </c>
      <c r="G66" s="185">
        <f>G67</f>
        <v>0</v>
      </c>
      <c r="H66" s="185">
        <f>H67</f>
        <v>570000</v>
      </c>
    </row>
    <row r="67" spans="1:8" ht="41.25" customHeight="1">
      <c r="A67" s="157">
        <v>1412211</v>
      </c>
      <c r="B67" s="55" t="s">
        <v>200</v>
      </c>
      <c r="C67" s="56" t="s">
        <v>53</v>
      </c>
      <c r="D67" s="163" t="s">
        <v>151</v>
      </c>
      <c r="E67" s="72" t="s">
        <v>257</v>
      </c>
      <c r="F67" s="183">
        <v>570000</v>
      </c>
      <c r="G67" s="45"/>
      <c r="H67" s="184">
        <f>SUM(F67+G67)</f>
        <v>570000</v>
      </c>
    </row>
    <row r="68" spans="1:8" s="27" customFormat="1" ht="19.5" customHeight="1">
      <c r="A68" s="156">
        <v>1412220</v>
      </c>
      <c r="B68" s="36" t="s">
        <v>199</v>
      </c>
      <c r="C68" s="36" t="s">
        <v>50</v>
      </c>
      <c r="D68" s="81" t="s">
        <v>152</v>
      </c>
      <c r="E68" s="69" t="s">
        <v>253</v>
      </c>
      <c r="F68" s="182">
        <v>450000</v>
      </c>
      <c r="G68" s="182"/>
      <c r="H68" s="21">
        <f t="shared" si="1"/>
        <v>450000</v>
      </c>
    </row>
    <row r="69" spans="1:8" s="27" customFormat="1" ht="38.25" customHeight="1">
      <c r="A69" s="156">
        <v>1412220</v>
      </c>
      <c r="B69" s="36" t="s">
        <v>199</v>
      </c>
      <c r="C69" s="43" t="s">
        <v>50</v>
      </c>
      <c r="D69" s="81" t="s">
        <v>152</v>
      </c>
      <c r="E69" s="72" t="s">
        <v>223</v>
      </c>
      <c r="F69" s="179">
        <v>500000</v>
      </c>
      <c r="G69" s="179"/>
      <c r="H69" s="181">
        <f t="shared" si="1"/>
        <v>500000</v>
      </c>
    </row>
    <row r="70" spans="1:8" s="27" customFormat="1" ht="23.25" customHeight="1">
      <c r="A70" s="156">
        <v>1412220</v>
      </c>
      <c r="B70" s="36" t="s">
        <v>199</v>
      </c>
      <c r="C70" s="37" t="s">
        <v>50</v>
      </c>
      <c r="D70" s="81" t="s">
        <v>152</v>
      </c>
      <c r="E70" s="69" t="s">
        <v>254</v>
      </c>
      <c r="F70" s="45">
        <v>100000</v>
      </c>
      <c r="G70" s="45"/>
      <c r="H70" s="57">
        <f t="shared" si="1"/>
        <v>100000</v>
      </c>
    </row>
    <row r="71" spans="1:8" s="27" customFormat="1" ht="39" customHeight="1">
      <c r="A71" s="156">
        <v>1412220</v>
      </c>
      <c r="B71" s="36" t="s">
        <v>199</v>
      </c>
      <c r="C71" s="37" t="s">
        <v>50</v>
      </c>
      <c r="D71" s="81" t="s">
        <v>152</v>
      </c>
      <c r="E71" s="69" t="s">
        <v>255</v>
      </c>
      <c r="F71" s="45">
        <v>80000</v>
      </c>
      <c r="G71" s="45"/>
      <c r="H71" s="57">
        <f t="shared" si="1"/>
        <v>80000</v>
      </c>
    </row>
    <row r="72" spans="1:8" s="27" customFormat="1" ht="37.5">
      <c r="A72" s="156">
        <v>1412220</v>
      </c>
      <c r="B72" s="36" t="s">
        <v>199</v>
      </c>
      <c r="C72" s="37" t="s">
        <v>50</v>
      </c>
      <c r="D72" s="81" t="s">
        <v>152</v>
      </c>
      <c r="E72" s="69" t="s">
        <v>256</v>
      </c>
      <c r="F72" s="45">
        <v>200000</v>
      </c>
      <c r="G72" s="45"/>
      <c r="H72" s="57">
        <f t="shared" si="1"/>
        <v>200000</v>
      </c>
    </row>
    <row r="73" spans="1:8" s="27" customFormat="1" ht="37.5">
      <c r="A73" s="156">
        <v>1412220</v>
      </c>
      <c r="B73" s="36" t="s">
        <v>199</v>
      </c>
      <c r="C73" s="37" t="s">
        <v>50</v>
      </c>
      <c r="D73" s="81" t="s">
        <v>152</v>
      </c>
      <c r="E73" s="69" t="s">
        <v>290</v>
      </c>
      <c r="F73" s="45">
        <v>200000</v>
      </c>
      <c r="G73" s="45"/>
      <c r="H73" s="57">
        <f t="shared" si="1"/>
        <v>200000</v>
      </c>
    </row>
    <row r="74" spans="1:8" s="27" customFormat="1" ht="38.25" thickBot="1">
      <c r="A74" s="156">
        <v>1412220</v>
      </c>
      <c r="B74" s="216" t="s">
        <v>199</v>
      </c>
      <c r="C74" s="217" t="s">
        <v>50</v>
      </c>
      <c r="D74" s="81" t="s">
        <v>152</v>
      </c>
      <c r="E74" s="72" t="s">
        <v>258</v>
      </c>
      <c r="F74" s="183">
        <v>100000</v>
      </c>
      <c r="G74" s="183"/>
      <c r="H74" s="184">
        <f>SUM(F74+G74)</f>
        <v>100000</v>
      </c>
    </row>
    <row r="75" spans="1:8" s="27" customFormat="1" ht="19.5" hidden="1" thickBot="1">
      <c r="A75" s="156"/>
      <c r="B75" s="22"/>
      <c r="C75" s="22"/>
      <c r="D75" s="81"/>
      <c r="E75" s="72"/>
      <c r="F75" s="185"/>
      <c r="G75" s="185"/>
      <c r="H75" s="174"/>
    </row>
    <row r="76" spans="1:8" s="27" customFormat="1" ht="55.5" hidden="1" customHeight="1" thickBot="1">
      <c r="A76" s="157"/>
      <c r="B76" s="55"/>
      <c r="C76" s="56"/>
      <c r="D76" s="163"/>
      <c r="E76" s="72"/>
      <c r="F76" s="183"/>
      <c r="G76" s="45"/>
      <c r="H76" s="184"/>
    </row>
    <row r="77" spans="1:8" s="27" customFormat="1" ht="0.75" hidden="1" customHeight="1" thickBot="1">
      <c r="A77" s="159"/>
      <c r="B77" s="36" t="s">
        <v>49</v>
      </c>
      <c r="C77" s="36"/>
      <c r="D77" s="67" t="s">
        <v>51</v>
      </c>
      <c r="E77" s="69" t="s">
        <v>52</v>
      </c>
      <c r="F77" s="182"/>
      <c r="G77" s="45"/>
      <c r="H77" s="21">
        <f t="shared" si="1"/>
        <v>0</v>
      </c>
    </row>
    <row r="78" spans="1:8" s="27" customFormat="1" ht="0.75" hidden="1" customHeight="1" thickBot="1">
      <c r="A78" s="160"/>
      <c r="B78" s="43"/>
      <c r="C78" s="43"/>
      <c r="D78" s="100"/>
      <c r="E78" s="72"/>
      <c r="F78" s="179"/>
      <c r="G78" s="179"/>
      <c r="H78" s="181"/>
    </row>
    <row r="79" spans="1:8" s="35" customFormat="1" ht="48" hidden="1" customHeight="1">
      <c r="A79" s="161"/>
      <c r="B79" s="50" t="s">
        <v>41</v>
      </c>
      <c r="C79" s="50" t="s">
        <v>40</v>
      </c>
      <c r="D79" s="101" t="s">
        <v>42</v>
      </c>
      <c r="E79" s="72" t="s">
        <v>91</v>
      </c>
      <c r="F79" s="183"/>
      <c r="G79" s="183"/>
      <c r="H79" s="184">
        <f t="shared" si="1"/>
        <v>0</v>
      </c>
    </row>
    <row r="80" spans="1:8" s="27" customFormat="1" ht="19.5" hidden="1" thickBot="1">
      <c r="A80" s="156"/>
      <c r="B80" s="22"/>
      <c r="C80" s="22"/>
      <c r="D80" s="81"/>
      <c r="E80" s="72"/>
      <c r="F80" s="185"/>
      <c r="G80" s="185"/>
      <c r="H80" s="174"/>
    </row>
    <row r="81" spans="1:12" s="27" customFormat="1" ht="19.5" hidden="1" thickBot="1">
      <c r="A81" s="136"/>
      <c r="B81" s="39"/>
      <c r="C81" s="39"/>
      <c r="D81" s="102"/>
      <c r="E81" s="103"/>
      <c r="F81" s="185"/>
      <c r="G81" s="185"/>
      <c r="H81" s="186"/>
    </row>
    <row r="82" spans="1:12" ht="61.5" customHeight="1" thickBot="1">
      <c r="A82" s="162" t="s">
        <v>153</v>
      </c>
      <c r="B82" s="9"/>
      <c r="C82" s="9"/>
      <c r="D82" s="97" t="s">
        <v>54</v>
      </c>
      <c r="E82" s="104"/>
      <c r="F82" s="187">
        <f>SUM(F83+F85+F87+F88+F90+F92+F93+F103)</f>
        <v>3967000</v>
      </c>
      <c r="G82" s="187">
        <f>SUM(G83+G85+G87+G88+G90+G92+G93+G103)</f>
        <v>350000</v>
      </c>
      <c r="H82" s="187">
        <f>SUM(H83+H85+H87+H88+H90+H92+H93+H103)</f>
        <v>4317000</v>
      </c>
    </row>
    <row r="83" spans="1:12" s="27" customFormat="1" ht="37.5" customHeight="1">
      <c r="A83" s="156">
        <v>1513130</v>
      </c>
      <c r="B83" s="43" t="s">
        <v>305</v>
      </c>
      <c r="C83" s="43"/>
      <c r="D83" s="218" t="s">
        <v>306</v>
      </c>
      <c r="E83" s="108"/>
      <c r="F83" s="179">
        <f>SUM(F84)</f>
        <v>15000</v>
      </c>
      <c r="G83" s="179">
        <f>SUM(G84)</f>
        <v>0</v>
      </c>
      <c r="H83" s="179">
        <f>SUM(H84)</f>
        <v>15000</v>
      </c>
    </row>
    <row r="84" spans="1:12" s="151" customFormat="1" ht="56.25">
      <c r="A84" s="157">
        <v>1513132</v>
      </c>
      <c r="B84" s="219" t="s">
        <v>203</v>
      </c>
      <c r="C84" s="219" t="s">
        <v>56</v>
      </c>
      <c r="D84" s="220" t="s">
        <v>57</v>
      </c>
      <c r="E84" s="108" t="s">
        <v>267</v>
      </c>
      <c r="F84" s="221">
        <v>15000</v>
      </c>
      <c r="G84" s="222"/>
      <c r="H84" s="168">
        <f>SUM(F84+G84)</f>
        <v>15000</v>
      </c>
    </row>
    <row r="85" spans="1:12" s="27" customFormat="1" ht="37.5">
      <c r="A85" s="156">
        <v>1513140</v>
      </c>
      <c r="B85" s="43" t="s">
        <v>197</v>
      </c>
      <c r="C85" s="43"/>
      <c r="D85" s="77" t="s">
        <v>284</v>
      </c>
      <c r="E85" s="108"/>
      <c r="F85" s="179">
        <f>SUM(F86)</f>
        <v>180000</v>
      </c>
      <c r="G85" s="179">
        <f>SUM(G86)</f>
        <v>0</v>
      </c>
      <c r="H85" s="179">
        <f>SUM(H86)</f>
        <v>180000</v>
      </c>
    </row>
    <row r="86" spans="1:12" s="151" customFormat="1" ht="45.75" customHeight="1">
      <c r="A86" s="157">
        <v>1513143</v>
      </c>
      <c r="B86" s="152" t="s">
        <v>283</v>
      </c>
      <c r="C86" s="152" t="s">
        <v>56</v>
      </c>
      <c r="D86" s="107" t="s">
        <v>285</v>
      </c>
      <c r="E86" s="69" t="s">
        <v>268</v>
      </c>
      <c r="F86" s="221">
        <v>180000</v>
      </c>
      <c r="G86" s="221"/>
      <c r="H86" s="168">
        <f>SUM(F86+G86)</f>
        <v>180000</v>
      </c>
    </row>
    <row r="87" spans="1:12" s="27" customFormat="1" ht="48" customHeight="1">
      <c r="A87" s="223">
        <v>1513160</v>
      </c>
      <c r="B87" s="43" t="s">
        <v>280</v>
      </c>
      <c r="C87" s="43" t="s">
        <v>56</v>
      </c>
      <c r="D87" s="224" t="s">
        <v>42</v>
      </c>
      <c r="E87" s="108" t="s">
        <v>277</v>
      </c>
      <c r="F87" s="179">
        <v>130000</v>
      </c>
      <c r="G87" s="179"/>
      <c r="H87" s="181">
        <f>SUM(F87+G87)</f>
        <v>130000</v>
      </c>
    </row>
    <row r="88" spans="1:12" s="27" customFormat="1" ht="100.5" customHeight="1">
      <c r="A88" s="225" t="s">
        <v>307</v>
      </c>
      <c r="B88" s="50" t="s">
        <v>308</v>
      </c>
      <c r="C88" s="226"/>
      <c r="D88" s="227" t="s">
        <v>309</v>
      </c>
      <c r="E88" s="228"/>
      <c r="F88" s="229">
        <f>SUM(F89)</f>
        <v>800000</v>
      </c>
      <c r="G88" s="229">
        <f>SUM(G89)</f>
        <v>0</v>
      </c>
      <c r="H88" s="229">
        <f>SUM(H89)</f>
        <v>800000</v>
      </c>
    </row>
    <row r="89" spans="1:12" s="151" customFormat="1" ht="93" customHeight="1">
      <c r="A89" s="230" t="s">
        <v>286</v>
      </c>
      <c r="B89" s="231" t="s">
        <v>287</v>
      </c>
      <c r="C89" s="231" t="s">
        <v>58</v>
      </c>
      <c r="D89" s="232" t="s">
        <v>155</v>
      </c>
      <c r="E89" s="106" t="s">
        <v>270</v>
      </c>
      <c r="F89" s="233">
        <v>800000</v>
      </c>
      <c r="G89" s="233"/>
      <c r="H89" s="234">
        <f>SUM(F89+G89)</f>
        <v>800000</v>
      </c>
    </row>
    <row r="90" spans="1:12" s="210" customFormat="1" ht="42" customHeight="1">
      <c r="A90" s="208" t="s">
        <v>310</v>
      </c>
      <c r="B90" s="209" t="s">
        <v>311</v>
      </c>
      <c r="C90" s="209"/>
      <c r="D90" s="140" t="s">
        <v>126</v>
      </c>
      <c r="E90" s="211"/>
      <c r="F90" s="179">
        <f>SUM(F91)</f>
        <v>250000</v>
      </c>
      <c r="G90" s="179">
        <f>SUM(G91)</f>
        <v>0</v>
      </c>
      <c r="H90" s="179">
        <f>SUM(H91)</f>
        <v>250000</v>
      </c>
    </row>
    <row r="91" spans="1:12" s="151" customFormat="1" ht="37.5" customHeight="1">
      <c r="A91" s="157">
        <v>1513201</v>
      </c>
      <c r="B91" s="219" t="s">
        <v>202</v>
      </c>
      <c r="C91" s="219" t="s">
        <v>13</v>
      </c>
      <c r="D91" s="220" t="s">
        <v>55</v>
      </c>
      <c r="E91" s="108" t="s">
        <v>266</v>
      </c>
      <c r="F91" s="221">
        <v>250000</v>
      </c>
      <c r="G91" s="221"/>
      <c r="H91" s="235">
        <f>SUM(F91+G91)</f>
        <v>250000</v>
      </c>
    </row>
    <row r="92" spans="1:12" s="27" customFormat="1" ht="36.75" customHeight="1">
      <c r="A92" s="133" t="s">
        <v>156</v>
      </c>
      <c r="B92" s="50" t="s">
        <v>205</v>
      </c>
      <c r="C92" s="50" t="s">
        <v>119</v>
      </c>
      <c r="D92" s="236" t="s">
        <v>157</v>
      </c>
      <c r="E92" s="237" t="s">
        <v>59</v>
      </c>
      <c r="F92" s="229">
        <v>65000</v>
      </c>
      <c r="G92" s="238"/>
      <c r="H92" s="177">
        <f>SUM(F92+G92)</f>
        <v>65000</v>
      </c>
    </row>
    <row r="93" spans="1:12" s="27" customFormat="1" ht="37.5" hidden="1">
      <c r="A93" s="133" t="s">
        <v>295</v>
      </c>
      <c r="B93" s="50" t="s">
        <v>201</v>
      </c>
      <c r="C93" s="50" t="s">
        <v>11</v>
      </c>
      <c r="D93" s="239" t="s">
        <v>12</v>
      </c>
      <c r="E93" s="237"/>
      <c r="F93" s="238">
        <f>SUM(F94:F102)</f>
        <v>2127000</v>
      </c>
      <c r="G93" s="238">
        <f>SUM(G94:G102)</f>
        <v>350000</v>
      </c>
      <c r="H93" s="238">
        <f>SUM(H94:H102)</f>
        <v>2477000</v>
      </c>
    </row>
    <row r="94" spans="1:12" s="27" customFormat="1" ht="76.5" customHeight="1">
      <c r="A94" s="240">
        <v>1513400</v>
      </c>
      <c r="B94" s="50" t="s">
        <v>201</v>
      </c>
      <c r="C94" s="50" t="s">
        <v>11</v>
      </c>
      <c r="D94" s="239" t="s">
        <v>12</v>
      </c>
      <c r="E94" s="237" t="s">
        <v>259</v>
      </c>
      <c r="F94" s="229">
        <v>130000</v>
      </c>
      <c r="G94" s="229"/>
      <c r="H94" s="177">
        <f t="shared" ref="H94:H102" si="2">SUM(F94+G94)</f>
        <v>130000</v>
      </c>
      <c r="I94" s="28"/>
      <c r="J94" s="29"/>
      <c r="K94" s="30"/>
      <c r="L94" s="31"/>
    </row>
    <row r="95" spans="1:12" s="27" customFormat="1" ht="37.5">
      <c r="A95" s="156">
        <v>1513400</v>
      </c>
      <c r="B95" s="36" t="s">
        <v>201</v>
      </c>
      <c r="C95" s="36" t="s">
        <v>11</v>
      </c>
      <c r="D95" s="105" t="s">
        <v>12</v>
      </c>
      <c r="E95" s="106" t="s">
        <v>260</v>
      </c>
      <c r="F95" s="182">
        <v>1200000</v>
      </c>
      <c r="G95" s="182"/>
      <c r="H95" s="21">
        <f t="shared" si="2"/>
        <v>1200000</v>
      </c>
      <c r="I95" s="28"/>
      <c r="J95" s="29"/>
      <c r="K95" s="30"/>
      <c r="L95" s="31"/>
    </row>
    <row r="96" spans="1:12" s="27" customFormat="1" ht="37.5">
      <c r="A96" s="156">
        <v>1513400</v>
      </c>
      <c r="B96" s="36" t="s">
        <v>201</v>
      </c>
      <c r="C96" s="37" t="s">
        <v>11</v>
      </c>
      <c r="D96" s="105" t="s">
        <v>12</v>
      </c>
      <c r="E96" s="69" t="s">
        <v>261</v>
      </c>
      <c r="F96" s="45"/>
      <c r="G96" s="182">
        <v>100000</v>
      </c>
      <c r="H96" s="21">
        <f t="shared" si="2"/>
        <v>100000</v>
      </c>
      <c r="I96" s="28"/>
      <c r="J96" s="29"/>
      <c r="K96" s="30"/>
      <c r="L96" s="31"/>
    </row>
    <row r="97" spans="1:12" s="27" customFormat="1" ht="56.25">
      <c r="A97" s="156">
        <v>1513400</v>
      </c>
      <c r="B97" s="36" t="s">
        <v>201</v>
      </c>
      <c r="C97" s="37" t="s">
        <v>11</v>
      </c>
      <c r="D97" s="70" t="s">
        <v>12</v>
      </c>
      <c r="E97" s="86" t="s">
        <v>262</v>
      </c>
      <c r="F97" s="45"/>
      <c r="G97" s="182">
        <v>250000</v>
      </c>
      <c r="H97" s="21">
        <f t="shared" si="2"/>
        <v>250000</v>
      </c>
      <c r="I97" s="28"/>
      <c r="J97" s="29"/>
      <c r="K97" s="30"/>
      <c r="L97" s="31"/>
    </row>
    <row r="98" spans="1:12" s="27" customFormat="1" ht="37.5">
      <c r="A98" s="156">
        <v>1513400</v>
      </c>
      <c r="B98" s="36" t="s">
        <v>201</v>
      </c>
      <c r="C98" s="37" t="s">
        <v>11</v>
      </c>
      <c r="D98" s="70" t="s">
        <v>12</v>
      </c>
      <c r="E98" s="86" t="s">
        <v>263</v>
      </c>
      <c r="F98" s="45">
        <v>45000</v>
      </c>
      <c r="G98" s="182"/>
      <c r="H98" s="21">
        <f t="shared" si="2"/>
        <v>45000</v>
      </c>
      <c r="I98" s="28"/>
      <c r="J98" s="29"/>
      <c r="K98" s="30"/>
      <c r="L98" s="31"/>
    </row>
    <row r="99" spans="1:12" s="27" customFormat="1" ht="37.5">
      <c r="A99" s="156">
        <v>1513400</v>
      </c>
      <c r="B99" s="36" t="s">
        <v>201</v>
      </c>
      <c r="C99" s="37" t="s">
        <v>11</v>
      </c>
      <c r="D99" s="70" t="s">
        <v>12</v>
      </c>
      <c r="E99" s="86" t="s">
        <v>264</v>
      </c>
      <c r="F99" s="45">
        <v>102000</v>
      </c>
      <c r="G99" s="182"/>
      <c r="H99" s="21">
        <f t="shared" si="2"/>
        <v>102000</v>
      </c>
      <c r="I99" s="28"/>
      <c r="J99" s="29"/>
      <c r="K99" s="30"/>
      <c r="L99" s="31"/>
    </row>
    <row r="100" spans="1:12" s="27" customFormat="1" ht="37.5">
      <c r="A100" s="156">
        <v>1513400</v>
      </c>
      <c r="B100" s="36" t="s">
        <v>201</v>
      </c>
      <c r="C100" s="37" t="s">
        <v>11</v>
      </c>
      <c r="D100" s="70" t="s">
        <v>12</v>
      </c>
      <c r="E100" s="86" t="s">
        <v>265</v>
      </c>
      <c r="F100" s="45">
        <v>400000</v>
      </c>
      <c r="G100" s="182"/>
      <c r="H100" s="21">
        <f t="shared" si="2"/>
        <v>400000</v>
      </c>
      <c r="I100" s="28"/>
      <c r="J100" s="29"/>
      <c r="K100" s="30"/>
      <c r="L100" s="31"/>
    </row>
    <row r="101" spans="1:12" s="27" customFormat="1" ht="43.5" customHeight="1">
      <c r="A101" s="156">
        <v>1513400</v>
      </c>
      <c r="B101" s="36" t="s">
        <v>201</v>
      </c>
      <c r="C101" s="37" t="s">
        <v>11</v>
      </c>
      <c r="D101" s="70" t="s">
        <v>12</v>
      </c>
      <c r="E101" s="107" t="s">
        <v>117</v>
      </c>
      <c r="F101" s="45">
        <v>200000</v>
      </c>
      <c r="G101" s="45"/>
      <c r="H101" s="57">
        <f t="shared" si="2"/>
        <v>200000</v>
      </c>
    </row>
    <row r="102" spans="1:12" s="210" customFormat="1" ht="42" customHeight="1">
      <c r="A102" s="208" t="s">
        <v>295</v>
      </c>
      <c r="B102" s="209" t="s">
        <v>201</v>
      </c>
      <c r="C102" s="209" t="s">
        <v>11</v>
      </c>
      <c r="D102" s="70" t="s">
        <v>12</v>
      </c>
      <c r="E102" s="211" t="s">
        <v>296</v>
      </c>
      <c r="F102" s="179">
        <v>50000</v>
      </c>
      <c r="G102" s="45"/>
      <c r="H102" s="57">
        <f t="shared" si="2"/>
        <v>50000</v>
      </c>
    </row>
    <row r="103" spans="1:12" s="27" customFormat="1" ht="81" customHeight="1" thickBot="1">
      <c r="A103" s="156">
        <v>1513500</v>
      </c>
      <c r="B103" s="37" t="s">
        <v>204</v>
      </c>
      <c r="C103" s="37" t="s">
        <v>56</v>
      </c>
      <c r="D103" s="38" t="s">
        <v>154</v>
      </c>
      <c r="E103" s="69" t="s">
        <v>269</v>
      </c>
      <c r="F103" s="179">
        <v>400000</v>
      </c>
      <c r="G103" s="179"/>
      <c r="H103" s="57">
        <f>SUM(F103+G103)</f>
        <v>400000</v>
      </c>
    </row>
    <row r="104" spans="1:12" ht="61.5" customHeight="1" thickBot="1">
      <c r="A104" s="162" t="s">
        <v>158</v>
      </c>
      <c r="B104" s="9"/>
      <c r="C104" s="9"/>
      <c r="D104" s="97" t="s">
        <v>60</v>
      </c>
      <c r="E104" s="96"/>
      <c r="F104" s="178">
        <f>SUM(F105+F106+F107+F110+F118+F119+F120+F121+F123+F122+F117)</f>
        <v>41935985</v>
      </c>
      <c r="G104" s="178">
        <f>SUM(G105+G106+G107+G110+G118+G119+G120+G121+G123+G122+G117)</f>
        <v>32380387</v>
      </c>
      <c r="H104" s="178">
        <f>SUM(H105+H106+H107+H110+H118+H119+H120+H121+H123+H122+H117)</f>
        <v>74316372</v>
      </c>
    </row>
    <row r="105" spans="1:12" s="27" customFormat="1" ht="75">
      <c r="A105" s="135" t="s">
        <v>160</v>
      </c>
      <c r="B105" s="36" t="s">
        <v>206</v>
      </c>
      <c r="C105" s="36" t="s">
        <v>61</v>
      </c>
      <c r="D105" s="110" t="s">
        <v>159</v>
      </c>
      <c r="E105" s="106" t="s">
        <v>248</v>
      </c>
      <c r="F105" s="182"/>
      <c r="G105" s="262">
        <v>3980000</v>
      </c>
      <c r="H105" s="57">
        <f t="shared" ref="H105:H123" si="3">SUM(F105+G105)</f>
        <v>3980000</v>
      </c>
    </row>
    <row r="106" spans="1:12" s="27" customFormat="1" ht="75" customHeight="1">
      <c r="A106" s="132" t="s">
        <v>160</v>
      </c>
      <c r="B106" s="36" t="s">
        <v>206</v>
      </c>
      <c r="C106" s="37" t="s">
        <v>61</v>
      </c>
      <c r="D106" s="110" t="s">
        <v>159</v>
      </c>
      <c r="E106" s="69" t="s">
        <v>246</v>
      </c>
      <c r="F106" s="45"/>
      <c r="G106" s="263">
        <v>696187</v>
      </c>
      <c r="H106" s="57">
        <f t="shared" si="3"/>
        <v>696187</v>
      </c>
    </row>
    <row r="107" spans="1:12" s="27" customFormat="1" ht="45" customHeight="1">
      <c r="A107" s="132" t="s">
        <v>312</v>
      </c>
      <c r="B107" s="37" t="s">
        <v>313</v>
      </c>
      <c r="C107" s="37"/>
      <c r="D107" s="146" t="s">
        <v>314</v>
      </c>
      <c r="E107" s="69"/>
      <c r="F107" s="45">
        <f>SUM(F108:F109)</f>
        <v>0</v>
      </c>
      <c r="G107" s="263">
        <f>SUM(G108:G109)</f>
        <v>2000000</v>
      </c>
      <c r="H107" s="45">
        <f>SUM(H108:H109)</f>
        <v>2000000</v>
      </c>
    </row>
    <row r="108" spans="1:12" s="151" customFormat="1" ht="37.5">
      <c r="A108" s="147" t="s">
        <v>161</v>
      </c>
      <c r="B108" s="152" t="s">
        <v>207</v>
      </c>
      <c r="C108" s="152" t="s">
        <v>61</v>
      </c>
      <c r="D108" s="241" t="s">
        <v>162</v>
      </c>
      <c r="E108" s="69" t="s">
        <v>249</v>
      </c>
      <c r="F108" s="222"/>
      <c r="G108" s="264">
        <v>1000000</v>
      </c>
      <c r="H108" s="234">
        <f t="shared" si="3"/>
        <v>1000000</v>
      </c>
    </row>
    <row r="109" spans="1:12" s="151" customFormat="1" ht="37.5">
      <c r="A109" s="147" t="s">
        <v>161</v>
      </c>
      <c r="B109" s="152" t="s">
        <v>207</v>
      </c>
      <c r="C109" s="242" t="s">
        <v>61</v>
      </c>
      <c r="D109" s="243" t="s">
        <v>162</v>
      </c>
      <c r="E109" s="68" t="s">
        <v>247</v>
      </c>
      <c r="F109" s="222"/>
      <c r="G109" s="264">
        <v>1000000</v>
      </c>
      <c r="H109" s="234">
        <f t="shared" si="3"/>
        <v>1000000</v>
      </c>
    </row>
    <row r="110" spans="1:12" s="27" customFormat="1" ht="18.75" hidden="1">
      <c r="A110" s="132" t="s">
        <v>163</v>
      </c>
      <c r="B110" s="43" t="s">
        <v>209</v>
      </c>
      <c r="C110" s="244" t="s">
        <v>62</v>
      </c>
      <c r="D110" s="245" t="s">
        <v>63</v>
      </c>
      <c r="E110" s="214"/>
      <c r="F110" s="246">
        <f>SUM(F111:F116)</f>
        <v>31285985</v>
      </c>
      <c r="G110" s="246">
        <f>SUM(G111:G116)</f>
        <v>6378600</v>
      </c>
      <c r="H110" s="246">
        <f>SUM(H111:H116)</f>
        <v>37664585</v>
      </c>
    </row>
    <row r="111" spans="1:12" s="27" customFormat="1" ht="37.5">
      <c r="A111" s="132" t="s">
        <v>163</v>
      </c>
      <c r="B111" s="43" t="s">
        <v>209</v>
      </c>
      <c r="C111" s="244" t="s">
        <v>62</v>
      </c>
      <c r="D111" s="245" t="s">
        <v>63</v>
      </c>
      <c r="E111" s="247" t="s">
        <v>245</v>
      </c>
      <c r="F111" s="263">
        <v>17452985</v>
      </c>
      <c r="G111" s="263">
        <v>6378600</v>
      </c>
      <c r="H111" s="57">
        <f t="shared" si="3"/>
        <v>23831585</v>
      </c>
    </row>
    <row r="112" spans="1:12" s="27" customFormat="1" ht="37.5">
      <c r="A112" s="132" t="s">
        <v>163</v>
      </c>
      <c r="B112" s="43" t="s">
        <v>209</v>
      </c>
      <c r="C112" s="43" t="s">
        <v>62</v>
      </c>
      <c r="D112" s="203" t="s">
        <v>63</v>
      </c>
      <c r="E112" s="112" t="s">
        <v>243</v>
      </c>
      <c r="F112" s="263">
        <v>575000</v>
      </c>
      <c r="G112" s="45"/>
      <c r="H112" s="57">
        <f t="shared" si="3"/>
        <v>575000</v>
      </c>
    </row>
    <row r="113" spans="1:8" s="27" customFormat="1" ht="37.5">
      <c r="A113" s="132" t="s">
        <v>163</v>
      </c>
      <c r="B113" s="43" t="s">
        <v>209</v>
      </c>
      <c r="C113" s="43" t="s">
        <v>62</v>
      </c>
      <c r="D113" s="110" t="s">
        <v>63</v>
      </c>
      <c r="E113" s="112" t="s">
        <v>242</v>
      </c>
      <c r="F113" s="263">
        <v>6545000</v>
      </c>
      <c r="G113" s="45"/>
      <c r="H113" s="57">
        <f t="shared" si="3"/>
        <v>6545000</v>
      </c>
    </row>
    <row r="114" spans="1:8" s="27" customFormat="1" ht="37.5">
      <c r="A114" s="132" t="s">
        <v>163</v>
      </c>
      <c r="B114" s="43" t="s">
        <v>209</v>
      </c>
      <c r="C114" s="43" t="s">
        <v>62</v>
      </c>
      <c r="D114" s="110" t="s">
        <v>63</v>
      </c>
      <c r="E114" s="113" t="s">
        <v>240</v>
      </c>
      <c r="F114" s="266">
        <v>4990000</v>
      </c>
      <c r="G114" s="45"/>
      <c r="H114" s="57">
        <f t="shared" si="3"/>
        <v>4990000</v>
      </c>
    </row>
    <row r="115" spans="1:8" s="27" customFormat="1" ht="62.25" customHeight="1">
      <c r="A115" s="132" t="s">
        <v>163</v>
      </c>
      <c r="B115" s="43" t="s">
        <v>209</v>
      </c>
      <c r="C115" s="62" t="s">
        <v>62</v>
      </c>
      <c r="D115" s="110" t="s">
        <v>63</v>
      </c>
      <c r="E115" s="113" t="s">
        <v>241</v>
      </c>
      <c r="F115" s="266">
        <v>1423000</v>
      </c>
      <c r="G115" s="45"/>
      <c r="H115" s="57">
        <f t="shared" si="3"/>
        <v>1423000</v>
      </c>
    </row>
    <row r="116" spans="1:8" s="27" customFormat="1" ht="37.5">
      <c r="A116" s="133" t="s">
        <v>163</v>
      </c>
      <c r="B116" s="50" t="s">
        <v>209</v>
      </c>
      <c r="C116" s="50" t="s">
        <v>62</v>
      </c>
      <c r="D116" s="245" t="s">
        <v>63</v>
      </c>
      <c r="E116" s="248" t="s">
        <v>239</v>
      </c>
      <c r="F116" s="265">
        <v>300000</v>
      </c>
      <c r="G116" s="249"/>
      <c r="H116" s="57">
        <f t="shared" si="3"/>
        <v>300000</v>
      </c>
    </row>
    <row r="117" spans="1:8" s="27" customFormat="1" ht="75">
      <c r="A117" s="156">
        <v>4116120</v>
      </c>
      <c r="B117" s="259" t="s">
        <v>328</v>
      </c>
      <c r="C117" s="259" t="s">
        <v>62</v>
      </c>
      <c r="D117" s="258" t="s">
        <v>329</v>
      </c>
      <c r="E117" s="260" t="s">
        <v>330</v>
      </c>
      <c r="F117" s="265">
        <v>350000</v>
      </c>
      <c r="G117" s="251"/>
      <c r="H117" s="57">
        <f t="shared" si="3"/>
        <v>350000</v>
      </c>
    </row>
    <row r="118" spans="1:8" s="27" customFormat="1" ht="112.5">
      <c r="A118" s="133" t="s">
        <v>188</v>
      </c>
      <c r="B118" s="50" t="s">
        <v>208</v>
      </c>
      <c r="C118" s="50" t="s">
        <v>62</v>
      </c>
      <c r="D118" s="250" t="s">
        <v>187</v>
      </c>
      <c r="E118" s="248" t="s">
        <v>291</v>
      </c>
      <c r="F118" s="265">
        <v>300000</v>
      </c>
      <c r="G118" s="251"/>
      <c r="H118" s="21">
        <f>SUM(F118+G118)</f>
        <v>300000</v>
      </c>
    </row>
    <row r="119" spans="1:8" s="27" customFormat="1" ht="37.5">
      <c r="A119" s="134" t="s">
        <v>164</v>
      </c>
      <c r="B119" s="252" t="s">
        <v>65</v>
      </c>
      <c r="C119" s="252" t="s">
        <v>64</v>
      </c>
      <c r="D119" s="253" t="s">
        <v>165</v>
      </c>
      <c r="E119" s="119" t="s">
        <v>250</v>
      </c>
      <c r="F119" s="267">
        <v>10000000</v>
      </c>
      <c r="G119" s="266">
        <v>18628000</v>
      </c>
      <c r="H119" s="181">
        <f t="shared" si="3"/>
        <v>28628000</v>
      </c>
    </row>
    <row r="120" spans="1:8" s="27" customFormat="1" ht="37.5">
      <c r="A120" s="156">
        <v>4017410</v>
      </c>
      <c r="B120" s="37" t="s">
        <v>191</v>
      </c>
      <c r="C120" s="37" t="s">
        <v>24</v>
      </c>
      <c r="D120" s="164" t="s">
        <v>166</v>
      </c>
      <c r="E120" s="112" t="s">
        <v>244</v>
      </c>
      <c r="F120" s="45"/>
      <c r="G120" s="263">
        <v>200000</v>
      </c>
      <c r="H120" s="181">
        <f t="shared" si="3"/>
        <v>200000</v>
      </c>
    </row>
    <row r="121" spans="1:8" s="27" customFormat="1" ht="56.25">
      <c r="A121" s="156">
        <v>4017470</v>
      </c>
      <c r="B121" s="37" t="s">
        <v>210</v>
      </c>
      <c r="C121" s="37" t="s">
        <v>25</v>
      </c>
      <c r="D121" s="158" t="s">
        <v>147</v>
      </c>
      <c r="E121" s="114" t="s">
        <v>238</v>
      </c>
      <c r="F121" s="45"/>
      <c r="G121" s="263">
        <v>97000</v>
      </c>
      <c r="H121" s="57">
        <f t="shared" si="3"/>
        <v>97000</v>
      </c>
    </row>
    <row r="122" spans="1:8" s="27" customFormat="1" ht="56.25">
      <c r="A122" s="156">
        <v>4017470</v>
      </c>
      <c r="B122" s="37" t="s">
        <v>210</v>
      </c>
      <c r="C122" s="37" t="s">
        <v>25</v>
      </c>
      <c r="D122" s="158" t="s">
        <v>147</v>
      </c>
      <c r="E122" s="261" t="s">
        <v>331</v>
      </c>
      <c r="F122" s="45"/>
      <c r="G122" s="263">
        <v>200600</v>
      </c>
      <c r="H122" s="57">
        <f t="shared" si="3"/>
        <v>200600</v>
      </c>
    </row>
    <row r="123" spans="1:8" s="27" customFormat="1" ht="57" thickBot="1">
      <c r="A123" s="132" t="s">
        <v>167</v>
      </c>
      <c r="B123" s="37" t="s">
        <v>195</v>
      </c>
      <c r="C123" s="37" t="s">
        <v>40</v>
      </c>
      <c r="D123" s="70" t="s">
        <v>42</v>
      </c>
      <c r="E123" s="114" t="s">
        <v>251</v>
      </c>
      <c r="F123" s="45"/>
      <c r="G123" s="263">
        <v>200000</v>
      </c>
      <c r="H123" s="57">
        <f t="shared" si="3"/>
        <v>200000</v>
      </c>
    </row>
    <row r="124" spans="1:8" ht="57" thickBot="1">
      <c r="A124" s="162" t="s">
        <v>168</v>
      </c>
      <c r="B124" s="12"/>
      <c r="C124" s="12"/>
      <c r="D124" s="116" t="s">
        <v>66</v>
      </c>
      <c r="E124" s="116"/>
      <c r="F124" s="178">
        <f>SUM(F126:F132)</f>
        <v>549000</v>
      </c>
      <c r="G124" s="178">
        <f>SUM(G126:G132)</f>
        <v>10000</v>
      </c>
      <c r="H124" s="188">
        <f>SUM(F124+G124)</f>
        <v>559000</v>
      </c>
    </row>
    <row r="125" spans="1:8" ht="19.5" hidden="1" thickBot="1">
      <c r="A125" s="135"/>
      <c r="B125" s="42"/>
      <c r="C125" s="42"/>
      <c r="D125" s="99"/>
      <c r="E125" s="99"/>
      <c r="F125" s="189"/>
      <c r="G125" s="189"/>
      <c r="H125" s="190"/>
    </row>
    <row r="126" spans="1:8" ht="57" hidden="1" thickBot="1">
      <c r="A126" s="132"/>
      <c r="B126" s="37" t="s">
        <v>16</v>
      </c>
      <c r="C126" s="37" t="s">
        <v>17</v>
      </c>
      <c r="D126" s="67" t="s">
        <v>18</v>
      </c>
      <c r="E126" s="86" t="s">
        <v>67</v>
      </c>
      <c r="F126" s="20"/>
      <c r="G126" s="45"/>
      <c r="H126" s="191">
        <f t="shared" ref="H126:H137" si="4">SUM(F126+G126)</f>
        <v>0</v>
      </c>
    </row>
    <row r="127" spans="1:8" ht="94.5" hidden="1" thickBot="1">
      <c r="A127" s="132"/>
      <c r="B127" s="36" t="s">
        <v>19</v>
      </c>
      <c r="C127" s="36" t="s">
        <v>25</v>
      </c>
      <c r="D127" s="70" t="s">
        <v>21</v>
      </c>
      <c r="E127" s="115" t="s">
        <v>68</v>
      </c>
      <c r="F127" s="25"/>
      <c r="G127" s="182"/>
      <c r="H127" s="191">
        <f t="shared" si="4"/>
        <v>0</v>
      </c>
    </row>
    <row r="128" spans="1:8" ht="39.75" customHeight="1" thickBot="1">
      <c r="A128" s="165">
        <v>4517310</v>
      </c>
      <c r="B128" s="36" t="s">
        <v>211</v>
      </c>
      <c r="C128" s="36" t="s">
        <v>17</v>
      </c>
      <c r="D128" s="117" t="s">
        <v>169</v>
      </c>
      <c r="E128" s="115" t="s">
        <v>293</v>
      </c>
      <c r="F128" s="25"/>
      <c r="G128" s="182">
        <v>10000</v>
      </c>
      <c r="H128" s="192">
        <f t="shared" si="4"/>
        <v>10000</v>
      </c>
    </row>
    <row r="129" spans="1:11" ht="60" customHeight="1" thickBot="1">
      <c r="A129" s="165">
        <v>4517310</v>
      </c>
      <c r="B129" s="61" t="s">
        <v>211</v>
      </c>
      <c r="C129" s="61" t="s">
        <v>17</v>
      </c>
      <c r="D129" s="117" t="s">
        <v>169</v>
      </c>
      <c r="E129" s="115" t="s">
        <v>294</v>
      </c>
      <c r="F129" s="25">
        <v>50000</v>
      </c>
      <c r="G129" s="182"/>
      <c r="H129" s="192">
        <f t="shared" si="4"/>
        <v>50000</v>
      </c>
    </row>
    <row r="130" spans="1:11" ht="99.75" customHeight="1" thickBot="1">
      <c r="A130" s="132" t="s">
        <v>170</v>
      </c>
      <c r="B130" s="36" t="s">
        <v>195</v>
      </c>
      <c r="C130" s="36" t="s">
        <v>40</v>
      </c>
      <c r="D130" s="81" t="s">
        <v>42</v>
      </c>
      <c r="E130" s="115" t="s">
        <v>226</v>
      </c>
      <c r="F130" s="25">
        <v>300000</v>
      </c>
      <c r="G130" s="182"/>
      <c r="H130" s="192">
        <f t="shared" si="4"/>
        <v>300000</v>
      </c>
    </row>
    <row r="131" spans="1:11" s="27" customFormat="1" ht="113.25" thickBot="1">
      <c r="A131" s="132" t="s">
        <v>170</v>
      </c>
      <c r="B131" s="13" t="s">
        <v>195</v>
      </c>
      <c r="C131" s="13" t="s">
        <v>40</v>
      </c>
      <c r="D131" s="81" t="s">
        <v>42</v>
      </c>
      <c r="E131" s="69" t="s">
        <v>227</v>
      </c>
      <c r="F131" s="182">
        <v>199000</v>
      </c>
      <c r="G131" s="182"/>
      <c r="H131" s="192">
        <f t="shared" si="4"/>
        <v>199000</v>
      </c>
    </row>
    <row r="132" spans="1:11" ht="50.45" hidden="1" customHeight="1" thickBot="1">
      <c r="A132" s="134"/>
      <c r="B132" s="46"/>
      <c r="C132" s="13"/>
      <c r="D132" s="102"/>
      <c r="E132" s="118"/>
      <c r="F132" s="193"/>
      <c r="G132" s="185"/>
      <c r="H132" s="174">
        <f t="shared" si="4"/>
        <v>0</v>
      </c>
    </row>
    <row r="133" spans="1:11" ht="38.25" thickBot="1">
      <c r="A133" s="162" t="s">
        <v>171</v>
      </c>
      <c r="B133" s="9"/>
      <c r="C133" s="9"/>
      <c r="D133" s="97" t="s">
        <v>69</v>
      </c>
      <c r="E133" s="96"/>
      <c r="F133" s="178">
        <f>SUM(F134+F135+F136+F137)</f>
        <v>1995000</v>
      </c>
      <c r="G133" s="178">
        <f>SUM(G134+G135+G136+G137)</f>
        <v>0</v>
      </c>
      <c r="H133" s="178">
        <f>SUM(H134+H135+H136+H137)</f>
        <v>1995000</v>
      </c>
    </row>
    <row r="134" spans="1:11" s="27" customFormat="1" ht="37.5">
      <c r="A134" s="135" t="s">
        <v>172</v>
      </c>
      <c r="B134" s="36" t="s">
        <v>212</v>
      </c>
      <c r="C134" s="36" t="s">
        <v>70</v>
      </c>
      <c r="D134" s="81" t="s">
        <v>71</v>
      </c>
      <c r="E134" s="106" t="s">
        <v>229</v>
      </c>
      <c r="F134" s="182">
        <v>1500000</v>
      </c>
      <c r="G134" s="182"/>
      <c r="H134" s="21">
        <f t="shared" si="4"/>
        <v>1500000</v>
      </c>
    </row>
    <row r="135" spans="1:11" s="27" customFormat="1" ht="56.25">
      <c r="A135" s="135" t="s">
        <v>172</v>
      </c>
      <c r="B135" s="36" t="s">
        <v>212</v>
      </c>
      <c r="C135" s="37" t="s">
        <v>70</v>
      </c>
      <c r="D135" s="67" t="s">
        <v>71</v>
      </c>
      <c r="E135" s="66" t="s">
        <v>271</v>
      </c>
      <c r="F135" s="45">
        <v>150000</v>
      </c>
      <c r="G135" s="45"/>
      <c r="H135" s="181">
        <f t="shared" si="4"/>
        <v>150000</v>
      </c>
    </row>
    <row r="136" spans="1:11" s="27" customFormat="1" ht="37.5">
      <c r="A136" s="135" t="s">
        <v>172</v>
      </c>
      <c r="B136" s="36" t="s">
        <v>212</v>
      </c>
      <c r="C136" s="37" t="s">
        <v>70</v>
      </c>
      <c r="D136" s="67" t="s">
        <v>71</v>
      </c>
      <c r="E136" s="66" t="s">
        <v>272</v>
      </c>
      <c r="F136" s="45">
        <v>300000</v>
      </c>
      <c r="G136" s="45"/>
      <c r="H136" s="181">
        <f t="shared" si="4"/>
        <v>300000</v>
      </c>
    </row>
    <row r="137" spans="1:11" s="27" customFormat="1" ht="57" thickBot="1">
      <c r="A137" s="135" t="s">
        <v>172</v>
      </c>
      <c r="B137" s="36" t="s">
        <v>212</v>
      </c>
      <c r="C137" s="37" t="s">
        <v>70</v>
      </c>
      <c r="D137" s="67" t="s">
        <v>71</v>
      </c>
      <c r="E137" s="66" t="s">
        <v>273</v>
      </c>
      <c r="F137" s="45">
        <v>45000</v>
      </c>
      <c r="G137" s="45"/>
      <c r="H137" s="181">
        <f t="shared" si="4"/>
        <v>45000</v>
      </c>
    </row>
    <row r="138" spans="1:11" ht="57" thickBot="1">
      <c r="A138" s="206" t="s">
        <v>189</v>
      </c>
      <c r="B138" s="52"/>
      <c r="C138" s="53"/>
      <c r="D138" s="120" t="s">
        <v>72</v>
      </c>
      <c r="E138" s="121"/>
      <c r="F138" s="54">
        <f>SUM(F139+F140+F141+F142+F143+F144+F145+F146+F148+F149+F150+F151+F152)</f>
        <v>0</v>
      </c>
      <c r="G138" s="54">
        <f>SUM(G139+G140+G141+G142+G143+G144+G145+G146+G148+G149+G150+G151+G152)</f>
        <v>15358933</v>
      </c>
      <c r="H138" s="54">
        <f>SUM(H139+H140+H141+H142+H143+H144+H145+H146+H148+H149+H150+H151+H152)</f>
        <v>15358933</v>
      </c>
    </row>
    <row r="139" spans="1:11" s="27" customFormat="1" ht="43.5" customHeight="1" thickBot="1">
      <c r="A139" s="135" t="s">
        <v>174</v>
      </c>
      <c r="B139" s="13" t="s">
        <v>213</v>
      </c>
      <c r="C139" s="13" t="s">
        <v>25</v>
      </c>
      <c r="D139" s="81" t="s">
        <v>173</v>
      </c>
      <c r="E139" s="204" t="s">
        <v>224</v>
      </c>
      <c r="F139" s="205"/>
      <c r="G139" s="182">
        <v>10655133</v>
      </c>
      <c r="H139" s="21">
        <f>G139</f>
        <v>10655133</v>
      </c>
      <c r="I139" s="34"/>
      <c r="J139" s="34"/>
      <c r="K139" s="34"/>
    </row>
    <row r="140" spans="1:11" s="27" customFormat="1" ht="79.5" customHeight="1" thickBot="1">
      <c r="A140" s="132" t="s">
        <v>175</v>
      </c>
      <c r="B140" s="43" t="s">
        <v>214</v>
      </c>
      <c r="C140" s="43" t="s">
        <v>73</v>
      </c>
      <c r="D140" s="254" t="s">
        <v>315</v>
      </c>
      <c r="E140" s="194" t="s">
        <v>274</v>
      </c>
      <c r="F140" s="44"/>
      <c r="G140" s="45">
        <v>150000</v>
      </c>
      <c r="H140" s="191">
        <f>G140</f>
        <v>150000</v>
      </c>
    </row>
    <row r="141" spans="1:11" s="27" customFormat="1" ht="37.5">
      <c r="A141" s="132" t="s">
        <v>176</v>
      </c>
      <c r="B141" s="37" t="s">
        <v>58</v>
      </c>
      <c r="C141" s="37" t="s">
        <v>74</v>
      </c>
      <c r="D141" s="140" t="s">
        <v>316</v>
      </c>
      <c r="E141" s="194" t="s">
        <v>274</v>
      </c>
      <c r="F141" s="11"/>
      <c r="G141" s="45">
        <v>1008400</v>
      </c>
      <c r="H141" s="191">
        <f>G141</f>
        <v>1008400</v>
      </c>
    </row>
    <row r="142" spans="1:11" s="27" customFormat="1" ht="112.5">
      <c r="A142" s="132" t="s">
        <v>177</v>
      </c>
      <c r="B142" s="37" t="s">
        <v>215</v>
      </c>
      <c r="C142" s="37" t="s">
        <v>75</v>
      </c>
      <c r="D142" s="158" t="s">
        <v>317</v>
      </c>
      <c r="E142" s="194" t="s">
        <v>274</v>
      </c>
      <c r="F142" s="11"/>
      <c r="G142" s="45">
        <v>2225800</v>
      </c>
      <c r="H142" s="181">
        <f>SUM(F142+G142)</f>
        <v>2225800</v>
      </c>
    </row>
    <row r="143" spans="1:11" s="27" customFormat="1" ht="75">
      <c r="A143" s="132" t="s">
        <v>178</v>
      </c>
      <c r="B143" s="37" t="s">
        <v>11</v>
      </c>
      <c r="C143" s="37" t="s">
        <v>76</v>
      </c>
      <c r="D143" s="158" t="s">
        <v>148</v>
      </c>
      <c r="E143" s="194" t="s">
        <v>274</v>
      </c>
      <c r="F143" s="11"/>
      <c r="G143" s="45">
        <v>50000</v>
      </c>
      <c r="H143" s="181">
        <f>SUM(F143+G143)</f>
        <v>50000</v>
      </c>
    </row>
    <row r="144" spans="1:11" s="27" customFormat="1" ht="75">
      <c r="A144" s="132" t="s">
        <v>179</v>
      </c>
      <c r="B144" s="37" t="s">
        <v>216</v>
      </c>
      <c r="C144" s="37" t="s">
        <v>78</v>
      </c>
      <c r="D144" s="140" t="s">
        <v>318</v>
      </c>
      <c r="E144" s="194" t="s">
        <v>274</v>
      </c>
      <c r="F144" s="11"/>
      <c r="G144" s="45">
        <v>99900</v>
      </c>
      <c r="H144" s="57">
        <f>SUM(F144+G144)</f>
        <v>99900</v>
      </c>
    </row>
    <row r="145" spans="1:10" s="27" customFormat="1" ht="37.5">
      <c r="A145" s="132" t="s">
        <v>180</v>
      </c>
      <c r="B145" s="37" t="s">
        <v>217</v>
      </c>
      <c r="C145" s="37" t="s">
        <v>99</v>
      </c>
      <c r="D145" s="255" t="s">
        <v>319</v>
      </c>
      <c r="E145" s="194" t="s">
        <v>274</v>
      </c>
      <c r="F145" s="11"/>
      <c r="G145" s="45">
        <v>160000</v>
      </c>
      <c r="H145" s="57">
        <f>SUM(F145+G145)</f>
        <v>160000</v>
      </c>
    </row>
    <row r="146" spans="1:10" s="27" customFormat="1" ht="38.25" customHeight="1">
      <c r="A146" s="132" t="s">
        <v>320</v>
      </c>
      <c r="B146" s="37" t="s">
        <v>321</v>
      </c>
      <c r="C146" s="37"/>
      <c r="D146" s="256" t="s">
        <v>322</v>
      </c>
      <c r="E146" s="194"/>
      <c r="F146" s="11">
        <f>F147</f>
        <v>0</v>
      </c>
      <c r="G146" s="11">
        <f>G147</f>
        <v>550000</v>
      </c>
      <c r="H146" s="11">
        <f>H147</f>
        <v>550000</v>
      </c>
    </row>
    <row r="147" spans="1:10" s="27" customFormat="1" ht="37.5">
      <c r="A147" s="132" t="s">
        <v>181</v>
      </c>
      <c r="B147" s="37" t="s">
        <v>218</v>
      </c>
      <c r="C147" s="37" t="s">
        <v>62</v>
      </c>
      <c r="D147" s="268" t="s">
        <v>323</v>
      </c>
      <c r="E147" s="194" t="s">
        <v>274</v>
      </c>
      <c r="F147" s="11"/>
      <c r="G147" s="45">
        <v>550000</v>
      </c>
      <c r="H147" s="57">
        <f t="shared" ref="H147:H152" si="5">SUM(F147+G147)</f>
        <v>550000</v>
      </c>
    </row>
    <row r="148" spans="1:10" s="27" customFormat="1" ht="37.5">
      <c r="A148" s="132" t="s">
        <v>182</v>
      </c>
      <c r="B148" s="37" t="s">
        <v>209</v>
      </c>
      <c r="C148" s="37" t="s">
        <v>62</v>
      </c>
      <c r="D148" s="158" t="s">
        <v>324</v>
      </c>
      <c r="E148" s="194" t="s">
        <v>275</v>
      </c>
      <c r="F148" s="11"/>
      <c r="G148" s="45">
        <v>150000</v>
      </c>
      <c r="H148" s="57">
        <f t="shared" si="5"/>
        <v>150000</v>
      </c>
    </row>
    <row r="149" spans="1:10" s="27" customFormat="1" ht="37.5">
      <c r="A149" s="132" t="s">
        <v>183</v>
      </c>
      <c r="B149" s="43" t="s">
        <v>219</v>
      </c>
      <c r="C149" s="43" t="s">
        <v>79</v>
      </c>
      <c r="D149" s="257" t="s">
        <v>325</v>
      </c>
      <c r="E149" s="194" t="s">
        <v>274</v>
      </c>
      <c r="F149" s="44"/>
      <c r="G149" s="179">
        <v>64700</v>
      </c>
      <c r="H149" s="57">
        <f t="shared" si="5"/>
        <v>64700</v>
      </c>
    </row>
    <row r="150" spans="1:10" s="27" customFormat="1" ht="37.5">
      <c r="A150" s="132" t="s">
        <v>184</v>
      </c>
      <c r="B150" s="43" t="s">
        <v>220</v>
      </c>
      <c r="C150" s="43" t="s">
        <v>80</v>
      </c>
      <c r="D150" s="158" t="s">
        <v>326</v>
      </c>
      <c r="E150" s="194" t="s">
        <v>274</v>
      </c>
      <c r="F150" s="44"/>
      <c r="G150" s="179">
        <v>90000</v>
      </c>
      <c r="H150" s="181">
        <f t="shared" si="5"/>
        <v>90000</v>
      </c>
    </row>
    <row r="151" spans="1:10" ht="37.5">
      <c r="A151" s="132" t="s">
        <v>185</v>
      </c>
      <c r="B151" s="195" t="s">
        <v>221</v>
      </c>
      <c r="C151" s="196" t="s">
        <v>76</v>
      </c>
      <c r="D151" s="140" t="s">
        <v>327</v>
      </c>
      <c r="E151" s="194" t="s">
        <v>274</v>
      </c>
      <c r="F151" s="197"/>
      <c r="G151" s="201">
        <v>85000</v>
      </c>
      <c r="H151" s="202">
        <f t="shared" si="5"/>
        <v>85000</v>
      </c>
    </row>
    <row r="152" spans="1:10" ht="38.25" thickBot="1">
      <c r="A152" s="137" t="s">
        <v>186</v>
      </c>
      <c r="B152" s="200" t="s">
        <v>65</v>
      </c>
      <c r="C152" s="198" t="s">
        <v>64</v>
      </c>
      <c r="D152" s="158" t="s">
        <v>165</v>
      </c>
      <c r="E152" s="199" t="s">
        <v>276</v>
      </c>
      <c r="F152" s="197"/>
      <c r="G152" s="201">
        <v>70000</v>
      </c>
      <c r="H152" s="202">
        <f t="shared" si="5"/>
        <v>70000</v>
      </c>
    </row>
    <row r="153" spans="1:10" ht="16.5" thickBot="1">
      <c r="A153" s="130"/>
      <c r="B153" s="15"/>
      <c r="C153" s="58"/>
      <c r="D153" s="16" t="s">
        <v>82</v>
      </c>
      <c r="E153" s="17"/>
      <c r="F153" s="18">
        <f>SUM(F10+F52+F63+F82+F104+F124+F133+F138+F56)</f>
        <v>53178244</v>
      </c>
      <c r="G153" s="18">
        <f>SUM(G10+G52+G63+G82+G104+G124+G133+G138+G56)</f>
        <v>48419920</v>
      </c>
      <c r="H153" s="18">
        <f>SUM(H10+H52+H63+H82+H104+H124+H133+H138+H56)</f>
        <v>101598164</v>
      </c>
    </row>
    <row r="154" spans="1:10">
      <c r="D154" s="14"/>
    </row>
    <row r="155" spans="1:10" hidden="1"/>
    <row r="156" spans="1:10" s="3" customFormat="1" ht="21.75" customHeight="1">
      <c r="A156" s="131"/>
      <c r="D156" s="3" t="s">
        <v>87</v>
      </c>
      <c r="E156" s="124"/>
      <c r="F156" s="124"/>
      <c r="G156" s="3" t="s">
        <v>83</v>
      </c>
    </row>
    <row r="157" spans="1:10" s="3" customFormat="1" ht="18.75">
      <c r="A157" s="131"/>
    </row>
    <row r="158" spans="1:10" s="3" customFormat="1" ht="15" customHeight="1">
      <c r="A158" s="131"/>
      <c r="D158" s="272" t="s">
        <v>105</v>
      </c>
      <c r="E158" s="272"/>
      <c r="G158" s="3" t="s">
        <v>84</v>
      </c>
      <c r="H158" s="125"/>
      <c r="I158" s="125"/>
      <c r="J158" s="125"/>
    </row>
  </sheetData>
  <sheetProtection selectLockedCells="1" selectUnlockedCells="1"/>
  <mergeCells count="3">
    <mergeCell ref="B7:H7"/>
    <mergeCell ref="E61:E62"/>
    <mergeCell ref="D158:E158"/>
  </mergeCells>
  <phoneticPr fontId="26" type="noConversion"/>
  <pageMargins left="0.62992125984251968" right="0.27559055118110237" top="0.23622047244094491" bottom="0.15748031496062992" header="0.51181102362204722" footer="0.51181102362204722"/>
  <pageSetup paperSize="9" scale="45" firstPageNumber="0" fitToHeight="4"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2017-02-08T07:08:51Z</cp:lastPrinted>
  <dcterms:created xsi:type="dcterms:W3CDTF">2016-01-05T10:54:52Z</dcterms:created>
  <dcterms:modified xsi:type="dcterms:W3CDTF">2021-11-03T13:15:07Z</dcterms:modified>
</cp:coreProperties>
</file>